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jaberger\Downloads\"/>
    </mc:Choice>
  </mc:AlternateContent>
  <xr:revisionPtr revIDLastSave="0" documentId="13_ncr:1_{1B07CDED-7A24-42DE-A62E-D738CFE23D50}" xr6:coauthVersionLast="47" xr6:coauthVersionMax="47" xr10:uidLastSave="{00000000-0000-0000-0000-000000000000}"/>
  <bookViews>
    <workbookView xWindow="-120" yWindow="-120" windowWidth="29040" windowHeight="15720" tabRatio="500" xr2:uid="{00000000-000D-0000-FFFF-FFFF00000000}"/>
  </bookViews>
  <sheets>
    <sheet name=" Synergy Tracker" sheetId="2" r:id="rId1"/>
    <sheet name="OH Synergies" sheetId="1" r:id="rId2"/>
    <sheet name="RIF " sheetId="3" r:id="rId3"/>
  </sheets>
  <definedNames>
    <definedName name="_xlnm.Print_Area" localSheetId="1">'OH Synergies'!$A$2:$Y$49</definedName>
    <definedName name="_xlnm.Print_Titles" localSheetId="1">'OH Synergies'!$2:$2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8" i="1" l="1"/>
  <c r="W8" i="1" s="1"/>
  <c r="T29" i="2"/>
  <c r="S29" i="2"/>
  <c r="R29" i="2"/>
  <c r="Q29" i="2"/>
  <c r="P29" i="2"/>
  <c r="O29" i="2"/>
  <c r="N29" i="2"/>
  <c r="M29" i="2"/>
  <c r="L29" i="2"/>
  <c r="K29" i="2"/>
  <c r="J29" i="2"/>
  <c r="I29" i="2"/>
  <c r="U28" i="2"/>
  <c r="U27" i="2"/>
  <c r="U26" i="2"/>
  <c r="U25" i="2"/>
  <c r="U24" i="2"/>
  <c r="U23" i="2"/>
  <c r="U22" i="2"/>
  <c r="U21" i="2"/>
  <c r="U20" i="2"/>
  <c r="U19" i="2"/>
  <c r="U18" i="2"/>
  <c r="U17" i="2"/>
  <c r="U16" i="2"/>
  <c r="U15" i="2"/>
  <c r="U14" i="2"/>
  <c r="U13" i="2"/>
  <c r="U12" i="2"/>
  <c r="U11" i="2"/>
  <c r="U10" i="2"/>
  <c r="U9" i="2"/>
  <c r="U8" i="2"/>
  <c r="U7" i="2"/>
  <c r="U6" i="2"/>
  <c r="U5" i="2"/>
  <c r="R4312" i="1"/>
  <c r="V42" i="1"/>
  <c r="V43" i="1" s="1"/>
  <c r="U42" i="1"/>
  <c r="T42" i="1"/>
  <c r="W42" i="1" s="1"/>
  <c r="S42" i="1"/>
  <c r="S43" i="1" s="1"/>
  <c r="J42" i="1"/>
  <c r="I42" i="1"/>
  <c r="H42" i="1"/>
  <c r="G42" i="1"/>
  <c r="F42" i="1"/>
  <c r="E42" i="1"/>
  <c r="D42" i="1"/>
  <c r="C42" i="1"/>
  <c r="X41" i="1"/>
  <c r="W41" i="1"/>
  <c r="X40" i="1"/>
  <c r="W40" i="1"/>
  <c r="X38" i="1"/>
  <c r="F38" i="1"/>
  <c r="W38" i="1" s="1"/>
  <c r="X37" i="1"/>
  <c r="F37" i="1"/>
  <c r="W37" i="1" s="1"/>
  <c r="X36" i="1"/>
  <c r="T36" i="1"/>
  <c r="J36" i="1"/>
  <c r="C36" i="1"/>
  <c r="F36" i="1" s="1"/>
  <c r="X35" i="1"/>
  <c r="F35" i="1"/>
  <c r="W35" i="1" s="1"/>
  <c r="X34" i="1"/>
  <c r="W34" i="1"/>
  <c r="F34" i="1"/>
  <c r="X33" i="1"/>
  <c r="F33" i="1"/>
  <c r="W33" i="1" s="1"/>
  <c r="X32" i="1"/>
  <c r="F32" i="1"/>
  <c r="W32" i="1" s="1"/>
  <c r="X31" i="1"/>
  <c r="F31" i="1"/>
  <c r="W31" i="1" s="1"/>
  <c r="X30" i="1"/>
  <c r="F30" i="1"/>
  <c r="W30" i="1" s="1"/>
  <c r="X29" i="1"/>
  <c r="F29" i="1"/>
  <c r="W29" i="1" s="1"/>
  <c r="X28" i="1"/>
  <c r="T28" i="1"/>
  <c r="J28" i="1"/>
  <c r="C28" i="1"/>
  <c r="F28" i="1" s="1"/>
  <c r="W28" i="1" s="1"/>
  <c r="X27" i="1"/>
  <c r="F27" i="1"/>
  <c r="W27" i="1" s="1"/>
  <c r="X26" i="1"/>
  <c r="F26" i="1"/>
  <c r="W26" i="1" s="1"/>
  <c r="X25" i="1"/>
  <c r="F25" i="1"/>
  <c r="W25" i="1" s="1"/>
  <c r="X24" i="1"/>
  <c r="F24" i="1"/>
  <c r="W24" i="1" s="1"/>
  <c r="X23" i="1"/>
  <c r="F23" i="1"/>
  <c r="W23" i="1" s="1"/>
  <c r="X22" i="1"/>
  <c r="F22" i="1"/>
  <c r="W22" i="1" s="1"/>
  <c r="X21" i="1"/>
  <c r="T21" i="1"/>
  <c r="J21" i="1"/>
  <c r="C21" i="1"/>
  <c r="F21" i="1" s="1"/>
  <c r="W21" i="1" s="1"/>
  <c r="X20" i="1"/>
  <c r="F20" i="1"/>
  <c r="W20" i="1" s="1"/>
  <c r="X19" i="1"/>
  <c r="F19" i="1"/>
  <c r="W19" i="1" s="1"/>
  <c r="X18" i="1"/>
  <c r="F18" i="1"/>
  <c r="W18" i="1" s="1"/>
  <c r="T17" i="1"/>
  <c r="J17" i="1"/>
  <c r="I17" i="1"/>
  <c r="H17" i="1"/>
  <c r="G17" i="1"/>
  <c r="X17" i="1" s="1"/>
  <c r="E17" i="1"/>
  <c r="E39" i="1" s="1"/>
  <c r="D17" i="1"/>
  <c r="D39" i="1" s="1"/>
  <c r="D43" i="1" s="1"/>
  <c r="C17" i="1"/>
  <c r="X16" i="1"/>
  <c r="J16" i="1"/>
  <c r="F16" i="1"/>
  <c r="W16" i="1" s="1"/>
  <c r="X15" i="1"/>
  <c r="J15" i="1"/>
  <c r="F15" i="1"/>
  <c r="W15" i="1" s="1"/>
  <c r="X14" i="1"/>
  <c r="J14" i="1"/>
  <c r="F14" i="1"/>
  <c r="W14" i="1" s="1"/>
  <c r="X13" i="1"/>
  <c r="J13" i="1"/>
  <c r="F13" i="1"/>
  <c r="W13" i="1" s="1"/>
  <c r="X12" i="1"/>
  <c r="J12" i="1"/>
  <c r="F12" i="1"/>
  <c r="W12" i="1" s="1"/>
  <c r="X11" i="1"/>
  <c r="J11" i="1"/>
  <c r="F11" i="1"/>
  <c r="W11" i="1" s="1"/>
  <c r="X10" i="1"/>
  <c r="J10" i="1"/>
  <c r="F10" i="1"/>
  <c r="W10" i="1" s="1"/>
  <c r="J9" i="1"/>
  <c r="F9" i="1"/>
  <c r="X8" i="1"/>
  <c r="J8" i="1"/>
  <c r="U7" i="1"/>
  <c r="U39" i="1" s="1"/>
  <c r="T7" i="1"/>
  <c r="I7" i="1"/>
  <c r="H7" i="1"/>
  <c r="G7" i="1"/>
  <c r="F7" i="1"/>
  <c r="E43" i="1" l="1"/>
  <c r="J7" i="1"/>
  <c r="J39" i="1" s="1"/>
  <c r="J43" i="1" s="1"/>
  <c r="F17" i="1"/>
  <c r="F39" i="1"/>
  <c r="F43" i="1" s="1"/>
  <c r="X42" i="1"/>
  <c r="H39" i="1"/>
  <c r="H43" i="1" s="1"/>
  <c r="I39" i="1"/>
  <c r="I43" i="1" s="1"/>
  <c r="C39" i="1"/>
  <c r="C43" i="1" s="1"/>
  <c r="G39" i="1"/>
  <c r="G43" i="1" s="1"/>
  <c r="W17" i="1"/>
  <c r="W36" i="1"/>
  <c r="U29" i="2"/>
  <c r="U43" i="1"/>
  <c r="X43" i="1" s="1"/>
  <c r="X39" i="1"/>
  <c r="T39" i="1"/>
  <c r="X7" i="1"/>
  <c r="T43" i="1" l="1"/>
  <c r="W43" i="1" s="1"/>
  <c r="W39" i="1"/>
</calcChain>
</file>

<file path=xl/sharedStrings.xml><?xml version="1.0" encoding="utf-8"?>
<sst xmlns="http://schemas.openxmlformats.org/spreadsheetml/2006/main" count="575" uniqueCount="278">
  <si>
    <t xml:space="preserve"> Year End Estimate</t>
  </si>
  <si>
    <t>Place X in box that represents the type of service provided</t>
  </si>
  <si>
    <t xml:space="preserve"> Year End Estimate
Including Estimated Synergies</t>
  </si>
  <si>
    <t>VARIANCE
Year to Last Year</t>
  </si>
  <si>
    <t>COMMENTS ON VARIANCE</t>
  </si>
  <si>
    <t>FTE</t>
  </si>
  <si>
    <t>Total Labor/Non-Labor Costs
($000s)</t>
  </si>
  <si>
    <t>Location where work done</t>
  </si>
  <si>
    <t>Required to be in Business</t>
  </si>
  <si>
    <t>Discretionary</t>
  </si>
  <si>
    <t>COMMENTS ON CURRENT WORK BREAKDOWN/COST STRUCTURE</t>
  </si>
  <si>
    <t xml:space="preserve">Description of Direct Functional Services </t>
  </si>
  <si>
    <t>Work Stream Ref #</t>
  </si>
  <si>
    <t>AC</t>
  </si>
  <si>
    <t>Support</t>
  </si>
  <si>
    <t>Target</t>
  </si>
  <si>
    <t>TOTAL</t>
  </si>
  <si>
    <t>Regulatory1</t>
  </si>
  <si>
    <t>Required - Done Internally</t>
  </si>
  <si>
    <t>Regulatory or Required - Outsourced</t>
  </si>
  <si>
    <t>Risk Mitigation2</t>
  </si>
  <si>
    <t>Non-Strategic</t>
  </si>
  <si>
    <t>Strategic</t>
  </si>
  <si>
    <t>Financial Reporting Summary</t>
  </si>
  <si>
    <t>\</t>
  </si>
  <si>
    <t>Consulting fees</t>
  </si>
  <si>
    <t>X</t>
  </si>
  <si>
    <t>Reduced consulting spend post-integration; single audit firm retained</t>
  </si>
  <si>
    <t>SEC &amp; Governmental Reporting, including Annual Report and FACT Book</t>
  </si>
  <si>
    <t>Software and printing services for preparation of third party financial reports</t>
  </si>
  <si>
    <t>Software licenses consolidated to single vendor</t>
  </si>
  <si>
    <t>Internal Periodic Reporting, Ad Hoc Reporting &amp; Queries (e.g. sustainability, investor conference prep)</t>
  </si>
  <si>
    <t>Ad hoc reporting centralized; headcount reduced by 0.3 FTE</t>
  </si>
  <si>
    <t>Consolidations</t>
  </si>
  <si>
    <t>Consolidation workload reduced with unified ERP</t>
  </si>
  <si>
    <t>Work resulting from consulting firm and internal audits</t>
  </si>
  <si>
    <t>Internal Audit Oversight</t>
  </si>
  <si>
    <t>Internal audit scope narrowed post-integration</t>
  </si>
  <si>
    <t>Dues</t>
  </si>
  <si>
    <t xml:space="preserve"> </t>
  </si>
  <si>
    <t>Professional dues consolidated under single entity</t>
  </si>
  <si>
    <t>Accting Research tools, certification and GAAP training costs</t>
  </si>
  <si>
    <t>Certification costs reduced; shared training program implemented</t>
  </si>
  <si>
    <t>Technical Accounting - Summary</t>
  </si>
  <si>
    <t>Accounting and other inquiries from businesses and others (i.e. Tax Department)</t>
  </si>
  <si>
    <t>Inquiry volume down 20% with unified accounting policy</t>
  </si>
  <si>
    <t>Other technical accounting activities, including training &amp; education, corp policy SharePoint maintenance, documentation for technical topics</t>
  </si>
  <si>
    <t>Policy documentation consolidated to single SharePoint site</t>
  </si>
  <si>
    <t>Finance Support  to all businesses: business finance oversight, Finance Master Data maintenance, SAP system care and sustainability, Catchlight accounting support</t>
  </si>
  <si>
    <t>SAP master data team reduced; single instance achieved</t>
  </si>
  <si>
    <t>Company Level Accounting &amp; Function Support - Summary</t>
  </si>
  <si>
    <t>Increase reflects a portion of an intern. May need to convert interns to permanent staff, or add headcount to reduce overtime.</t>
  </si>
  <si>
    <t>Corporate function support (decision support, planning, capital asset management, corporate fixed assets, corporate allocations)</t>
  </si>
  <si>
    <t>Reduced decision support FTE; planning cycle consolidated</t>
  </si>
  <si>
    <t>Treasury accounting (debt, investments, bank reconciliations for WY, WNR, WYL, and WRECO, weekly cash deposit for miscellaneous checks received in FW, cash tagging support)</t>
  </si>
  <si>
    <t>Bank accounts rationalized from 18 to 9; recon workload reduced</t>
  </si>
  <si>
    <t xml:space="preserve">Company level accounting (leases, LIFO/profit elim, investments in equity, FX, insurance, environmental reserve, corporate records management, employees on international payroll, Period 13 rollup, accounting support to the SSO, SPE accounting, WY common stock and dividends, miscellaneous receivables, interco accounting and guidance) </t>
  </si>
  <si>
    <t>Lease accounting workload increases near-term; target achieved in Y2</t>
  </si>
  <si>
    <t>3rd party contracts -</t>
  </si>
  <si>
    <t>Vendor contracts consolidated to master services agreement</t>
  </si>
  <si>
    <t xml:space="preserve">Support for projects: acquisitions, divestitures, restructuring, general business changes, and the resulting ongoing maintenance of discontinued operations </t>
  </si>
  <si>
    <t>Tax</t>
  </si>
  <si>
    <t>Tax provision consolidated; single filing entity</t>
  </si>
  <si>
    <t>Benefits - Summary</t>
  </si>
  <si>
    <t>Pension &amp; postretirement, including pension plan audit, government reporting</t>
  </si>
  <si>
    <t>Pension plan audit consolidated to single actuary</t>
  </si>
  <si>
    <t>Group insurance, including some postretirement</t>
  </si>
  <si>
    <t>Group insurance consolidated; carrier renegotiated</t>
  </si>
  <si>
    <t>Stock comp</t>
  </si>
  <si>
    <t>Third-party valuation services for stock based compensation awards</t>
  </si>
  <si>
    <t>Valuation vendor retained; fee reduced under combined awards</t>
  </si>
  <si>
    <t>Other compensation-related accounting areas: AIP and RONA, Deferred comp / Board of Directors comp</t>
  </si>
  <si>
    <t>AIP plan harmonized; deferred comp consolidated</t>
  </si>
  <si>
    <t>Other benefits accounting areas (Workers comp, 401(k), WCB, payroll, accruals, payroll taxes, vacation, wageworks, relocation, garnishments, United Way, PAC contributions). Includes payments, recons and ongoing entries.</t>
  </si>
  <si>
    <t>Payroll processing consolidated to single system; headcount -0.3</t>
  </si>
  <si>
    <t>Other benefits activities, including Financial and HR systems, partner and vendor relationships</t>
  </si>
  <si>
    <t>HR/finance system vendor reduced from 3 to 1</t>
  </si>
  <si>
    <t>Other Group-Wide Items</t>
  </si>
  <si>
    <t>Depreciation on SAP Fixed Asset system</t>
  </si>
  <si>
    <t>SAP FA module consolidated; depreciation run automated</t>
  </si>
  <si>
    <t>HR, people development, general admin</t>
  </si>
  <si>
    <t>HR generalist roles reduced; admin consolidated with shared services</t>
  </si>
  <si>
    <t xml:space="preserve">Total Direct Function Costs </t>
  </si>
  <si>
    <t>Indirect Function Costs (Show one line item by business for embedded FTE and $ by business) Include application license costs associated with your function</t>
  </si>
  <si>
    <t>IT embedded FTE reduced with unified infrastructure</t>
  </si>
  <si>
    <t>Finance embedded FTE in business units reduced post-integration</t>
  </si>
  <si>
    <t>Total Indirect Function Costs</t>
  </si>
  <si>
    <t>Total Direct &amp; Indirect Function FTE And COSTS</t>
  </si>
  <si>
    <t xml:space="preserve">Examples of Regulatory: SEC Financial Reporting, Audit, OSHA reporting, etc.  </t>
  </si>
  <si>
    <t>1. Break out and report ONLY the FTE and costs for services that are due purely to regulatory REQUIREMENTS. List each service grouping separately and explain in the comments what the regulation is the service is addressing</t>
  </si>
  <si>
    <t>Examples of Risk Mitigation:  Ethics Compliance, Employment Law</t>
  </si>
  <si>
    <t>2. Break out and report ONLY the FTE and costs for services that are due purely to risk mitigation. List each service grouping separately and state in the comments what risk is being mitigated by providing this service.</t>
  </si>
  <si>
    <t>Examples of Required to in Business: Payroll, AP, AR, Accounting, IT Infrastructure</t>
  </si>
  <si>
    <t xml:space="preserve">3. Break out and report ONLY the FTE and costs for services that are required to be in business. Mark an X if the service is currently done internally or outsourced. </t>
  </si>
  <si>
    <t>Examples of Discretionary Non-Strategic: Help Desk, IT Project Management</t>
  </si>
  <si>
    <t xml:space="preserve">4. Break out and report ONLY the FTE and costs for services that are discretionary.  Mark an X if the service is generic or mark strategic if it provides us a competitive advantage. In the comments state what the competitive advantage is. </t>
  </si>
  <si>
    <t>Examples of Discretionary Strategic: Leadership Development</t>
  </si>
  <si>
    <t>Opportunity Type (mark one with X)</t>
  </si>
  <si>
    <t>Opportunity Phase (mark one with X)</t>
  </si>
  <si>
    <t>Annual Savings ($000s)</t>
  </si>
  <si>
    <t>Additional Details</t>
  </si>
  <si>
    <t>Synergy Initiative #</t>
  </si>
  <si>
    <t>Function - Business/Product Line - Sub-function</t>
  </si>
  <si>
    <t>Workstream</t>
  </si>
  <si>
    <t>Workstream Ref #</t>
  </si>
  <si>
    <t>Description of Synergy Opportunity</t>
  </si>
  <si>
    <t>Category</t>
  </si>
  <si>
    <t>Date
Original Input</t>
  </si>
  <si>
    <t>Date
Updated</t>
  </si>
  <si>
    <t>Eliminate Redundancy</t>
  </si>
  <si>
    <t>Revenue Increase</t>
  </si>
  <si>
    <t>Service Level</t>
  </si>
  <si>
    <t>Service Delivery Model</t>
  </si>
  <si>
    <t>Phase 1: Opportunity Identified</t>
  </si>
  <si>
    <t>Phase 2: Approved</t>
  </si>
  <si>
    <t>Phase 3: Implemented</t>
  </si>
  <si>
    <t>Salaries &amp; Wages</t>
  </si>
  <si>
    <t>Payroll-related Costs</t>
  </si>
  <si>
    <t>Dues/
Subscritpions</t>
  </si>
  <si>
    <t>Facilities Costs</t>
  </si>
  <si>
    <t>Other
Non-Labor</t>
  </si>
  <si>
    <t>Position Title
(Labor reductions only, list all headcount reductions on separate lines)</t>
  </si>
  <si>
    <t>Date
Estimated Implement</t>
  </si>
  <si>
    <t>Date
Actual Implement</t>
  </si>
  <si>
    <t>Risk-Exposure
L,M,H</t>
  </si>
  <si>
    <t>Difficulty</t>
  </si>
  <si>
    <t>Transfer?
Y/N</t>
  </si>
  <si>
    <t>Costs to achieve ($000s) (excluding severance)</t>
  </si>
  <si>
    <t>Comments
Discuss implications/considerations of implementing, key activities to be done to implement, potential risks to the company as a result of implementing, key milestones to achieve, difficulties or barriers to implementing</t>
  </si>
  <si>
    <t>Finance / Corporate</t>
  </si>
  <si>
    <t>Financial Reporting</t>
  </si>
  <si>
    <t>1.1</t>
  </si>
  <si>
    <t>Consolidate external audit and consulting fees under single engagement</t>
  </si>
  <si>
    <t>Labor/Non-Labor</t>
  </si>
  <si>
    <t>1/15/2026</t>
  </si>
  <si>
    <t>2/1/2026</t>
  </si>
  <si>
    <t>Sr. Finance Manager</t>
  </si>
  <si>
    <t>6/30/2026</t>
  </si>
  <si>
    <t>M</t>
  </si>
  <si>
    <t>Medium</t>
  </si>
  <si>
    <t>N</t>
  </si>
  <si>
    <t>Consolidate Big 4 engagement; estimated 35% fee reduction on consulting scope</t>
  </si>
  <si>
    <t>1.3</t>
  </si>
  <si>
    <t>Eliminate duplicate financial reporting software licenses</t>
  </si>
  <si>
    <t>Non-Labor</t>
  </si>
  <si>
    <t>3/31/2026</t>
  </si>
  <si>
    <t>L</t>
  </si>
  <si>
    <t>Low</t>
  </si>
  <si>
    <t>Consolidate to single reporting platform; contract renegotiated</t>
  </si>
  <si>
    <t>Technical Accounting</t>
  </si>
  <si>
    <t>2.1</t>
  </si>
  <si>
    <t>Reduce technical accounting FTE through unified policy framework</t>
  </si>
  <si>
    <t>Labor</t>
  </si>
  <si>
    <t>1/20/2026</t>
  </si>
  <si>
    <t>2/5/2026</t>
  </si>
  <si>
    <t>Accounting Manager</t>
  </si>
  <si>
    <t>9/30/2026</t>
  </si>
  <si>
    <t>Unified GAAP policy eliminates duplicate research workload across legacy entities</t>
  </si>
  <si>
    <t>2.3</t>
  </si>
  <si>
    <t>Consolidate SAP Finance Master Data team post-ERP integration</t>
  </si>
  <si>
    <t>2/10/2026</t>
  </si>
  <si>
    <t>SAP Finance Analyst</t>
  </si>
  <si>
    <t>High</t>
  </si>
  <si>
    <t>Single SAP instance achieved; master data maintenance FTE reduced from 3 to 1.5</t>
  </si>
  <si>
    <t>Company Accounting</t>
  </si>
  <si>
    <t>3.1</t>
  </si>
  <si>
    <t>Reduce corporate planning and decision support FTE</t>
  </si>
  <si>
    <t>1/25/2026</t>
  </si>
  <si>
    <t>Financial Analyst II</t>
  </si>
  <si>
    <t>12/31/2026</t>
  </si>
  <si>
    <t>H</t>
  </si>
  <si>
    <t>Consolidate FP&amp;A and decision support into single COE; reduce headcount by 0.5 FTE</t>
  </si>
  <si>
    <t>3.2</t>
  </si>
  <si>
    <t>Bank account rationalization — reduce from 18 to 9 accounts</t>
  </si>
  <si>
    <t>2/15/2026</t>
  </si>
  <si>
    <t>Bank fees and reconciliation workload reduced ~40%; two FTE redeployed</t>
  </si>
  <si>
    <t>3.6</t>
  </si>
  <si>
    <t>Consolidate tax provision and statutory filings under single entity</t>
  </si>
  <si>
    <t>Tax Analyst</t>
  </si>
  <si>
    <t>Reduce from 4 to 2 statutory entities; external filing costs reduced</t>
  </si>
  <si>
    <t>HR / Benefits</t>
  </si>
  <si>
    <t>Benefits</t>
  </si>
  <si>
    <t>4.1</t>
  </si>
  <si>
    <t>Consolidate pension plan actuarial and audit engagement</t>
  </si>
  <si>
    <t>2/20/2026</t>
  </si>
  <si>
    <t>Single actuary retained; plan audit consolidated — saves ~$55K annually</t>
  </si>
  <si>
    <t>4.2</t>
  </si>
  <si>
    <t>Renegotiate group insurance carrier under combined employee base</t>
  </si>
  <si>
    <t>Combined headcount increases negotiating leverage; est. 12% premium reduction</t>
  </si>
  <si>
    <t>4.5</t>
  </si>
  <si>
    <t>Harmonize AIP plan and eliminate legacy deferred comp programs</t>
  </si>
  <si>
    <t>Compensation Analyst</t>
  </si>
  <si>
    <t>Legacy deferred comp plans wound down; AIP aligned to single metric framework</t>
  </si>
  <si>
    <t>4.6</t>
  </si>
  <si>
    <t>Consolidate payroll processing to single system and vendor</t>
  </si>
  <si>
    <t>2/25/2026</t>
  </si>
  <si>
    <t>Payroll Specialist</t>
  </si>
  <si>
    <t>Migrate from 3 payroll platforms to 1; headcount reduced by 1.0 FTE</t>
  </si>
  <si>
    <t>4.7</t>
  </si>
  <si>
    <t>Consolidate HR and finance systems — reduce vendor count from 3 to 1</t>
  </si>
  <si>
    <t>Eliminate Workday + legacy HRIS overlap; consolidate to single SaaS platform</t>
  </si>
  <si>
    <t>IT / Infrastructure</t>
  </si>
  <si>
    <t>IT Systems</t>
  </si>
  <si>
    <t>5.1</t>
  </si>
  <si>
    <t>Consolidate SAP Fixed Asset module; automate depreciation run</t>
  </si>
  <si>
    <t>3/1/2026</t>
  </si>
  <si>
    <t>Single FA module replaces parallel instances; manual depreciation process eliminated</t>
  </si>
  <si>
    <t>5.2</t>
  </si>
  <si>
    <t>Consolidate HR admin and general admin into shared services center</t>
  </si>
  <si>
    <t>HR Generalist</t>
  </si>
  <si>
    <t>Y</t>
  </si>
  <si>
    <t>Transition HR admin to SSO; 1.0 FTE transfer, 0.5 FTE reduction</t>
  </si>
  <si>
    <t>1.4</t>
  </si>
  <si>
    <t>Centralize ad hoc reporting; reduce embedded FTE in business units</t>
  </si>
  <si>
    <t>3/5/2026</t>
  </si>
  <si>
    <t>Reporting Analyst</t>
  </si>
  <si>
    <t>Consolidate 3 embedded reporting analysts to 1 central team FTE</t>
  </si>
  <si>
    <t>3.3</t>
  </si>
  <si>
    <t>Rationalize lease accounting workload post-ASC 842 stabilization</t>
  </si>
  <si>
    <t>Lease Accounting Analyst</t>
  </si>
  <si>
    <t>Initial lease population complete; ongoing maintenance requires 0.5 FTE less</t>
  </si>
  <si>
    <t>2.2</t>
  </si>
  <si>
    <t>Consolidate accounting policy SharePoint to single intranet site</t>
  </si>
  <si>
    <t>3/10/2026</t>
  </si>
  <si>
    <t>Decommission legacy SharePoint; single policy hub reduces maintenance FTE by 0.2</t>
  </si>
  <si>
    <t>1.5</t>
  </si>
  <si>
    <t>ERP consolidation reduces consolidation workload by 20%</t>
  </si>
  <si>
    <t>Consolidations Analyst</t>
  </si>
  <si>
    <t>Single ERP eliminates inter-company eliminations across legacy entities</t>
  </si>
  <si>
    <t>1.7</t>
  </si>
  <si>
    <t>Reduce internal audit oversight FTE post-integration</t>
  </si>
  <si>
    <t>3/15/2026</t>
  </si>
  <si>
    <t>Internal Audit Manager</t>
  </si>
  <si>
    <t>Combined control environment reduces scope; co-source model introduced</t>
  </si>
  <si>
    <t>4.3</t>
  </si>
  <si>
    <t>Consolidate stock compensation administration to single platform</t>
  </si>
  <si>
    <t>Equity platform consolidated; duplicate equity admin roles eliminated</t>
  </si>
  <si>
    <t>3.4</t>
  </si>
  <si>
    <t>Consolidate third-party contracts under master services agreement</t>
  </si>
  <si>
    <t>3/20/2026</t>
  </si>
  <si>
    <t>Reduce vendor count from 12 to 5; MSA provides volume pricing</t>
  </si>
  <si>
    <t>Reduce embedded IT FTE in Finance through infrastructure consolidation</t>
  </si>
  <si>
    <t>IT Business Partner</t>
  </si>
  <si>
    <t>2.0 FTE redeployed to central IT; 0.5 FTE eliminated post-restructure</t>
  </si>
  <si>
    <t>3.5</t>
  </si>
  <si>
    <t>Streamline acquisition/divestiture support workload post-close</t>
  </si>
  <si>
    <t>3/25/2026</t>
  </si>
  <si>
    <t>Corp Development Analyst</t>
  </si>
  <si>
    <t>Transition support work winds down 12 months post-close; FTE redeployed</t>
  </si>
  <si>
    <t>1.8</t>
  </si>
  <si>
    <t>Eliminate duplicate professional dues under unified entity</t>
  </si>
  <si>
    <t>Professional memberships consolidated; duplicate registrations cancelled</t>
  </si>
  <si>
    <t>Total</t>
  </si>
  <si>
    <t>Reduction in Force Tracker</t>
  </si>
  <si>
    <t>Employee Name</t>
  </si>
  <si>
    <t>Last Day Worked
Estimated</t>
  </si>
  <si>
    <t>Last Day Worked
Actual</t>
  </si>
  <si>
    <t>Finance / Corporate – Financial Reporting</t>
  </si>
  <si>
    <t>John A. Martinez</t>
  </si>
  <si>
    <t>Finance / Corporate – Technical Accounting</t>
  </si>
  <si>
    <t>Sandra K. Owens</t>
  </si>
  <si>
    <t>Brian T. Calloway</t>
  </si>
  <si>
    <t>Rachel M. Huang</t>
  </si>
  <si>
    <t>Finance / Corporate – Company Accounting</t>
  </si>
  <si>
    <t>David P. Simmons</t>
  </si>
  <si>
    <t>Lisa R. Fernandez</t>
  </si>
  <si>
    <t>Thomas W. Nguyen</t>
  </si>
  <si>
    <t>Karen J. Whitfield</t>
  </si>
  <si>
    <t>IT / Infrastructure – Shared Services</t>
  </si>
  <si>
    <t>Michael D. Torres</t>
  </si>
  <si>
    <t>Angela S. Brooks</t>
  </si>
  <si>
    <t>Steven L. Park</t>
  </si>
  <si>
    <t>Cynthia R. Coleman</t>
  </si>
  <si>
    <t>James B. Keller</t>
  </si>
  <si>
    <t>Nicole A. Patterson</t>
  </si>
  <si>
    <t xml:space="preserve">                                                </t>
  </si>
  <si>
    <r>
      <t xml:space="preserve">    </t>
    </r>
    <r>
      <rPr>
        <b/>
        <sz val="36"/>
        <color theme="0"/>
        <rFont val="Arial"/>
        <family val="2"/>
      </rPr>
      <t>Synergy Tracker</t>
    </r>
  </si>
  <si>
    <r>
      <t xml:space="preserve">                                            </t>
    </r>
    <r>
      <rPr>
        <b/>
        <sz val="36"/>
        <color theme="0"/>
        <rFont val="Arial"/>
        <family val="2"/>
      </rPr>
      <t>M&amp;A Overhead Synergy Estimates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</si>
</sst>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_);&quot;($&quot;#,##0\)"/>
    <numFmt numFmtId="166" formatCode="\$#,##0"/>
    <numFmt numFmtId="167" formatCode="\$#,##0.000_);[Red]&quot;($&quot;#,##0.000\)"/>
    <numFmt numFmtId="168" formatCode="#,##0.00_);\(#,##0.00\);\-"/>
    <numFmt numFmtId="169" formatCode="\$#,##0_);&quot;($&quot;#,##0\);\-"/>
    <numFmt numFmtId="170" formatCode="\$#,##0.0_);[Red]&quot;($&quot;#,##0.0\)"/>
    <numFmt numFmtId="171" formatCode="_(\$* #,##0.0_);_(\$* \(#,##0.0\);_(\$* \-?_);_(@_)"/>
    <numFmt numFmtId="172" formatCode="m/d/yy;@"/>
  </numFmts>
  <fonts count="31" x14ac:knownFonts="1">
    <font>
      <sz val="10"/>
      <color theme="1"/>
      <name val="Arial"/>
      <family val="2"/>
      <charset val="1"/>
    </font>
    <font>
      <sz val="12"/>
      <color theme="1"/>
      <name val="Calibri"/>
      <family val="2"/>
      <scheme val="minor"/>
    </font>
    <font>
      <b/>
      <sz val="24"/>
      <color theme="0"/>
      <name val="Arial"/>
      <family val="2"/>
      <charset val="1"/>
    </font>
    <font>
      <b/>
      <sz val="11"/>
      <color theme="1"/>
      <name val="Arial"/>
      <family val="2"/>
      <charset val="1"/>
    </font>
    <font>
      <b/>
      <sz val="14"/>
      <color theme="1"/>
      <name val="Arial"/>
      <family val="2"/>
      <charset val="1"/>
    </font>
    <font>
      <sz val="11"/>
      <color theme="1"/>
      <name val="Arial"/>
      <family val="2"/>
      <charset val="1"/>
    </font>
    <font>
      <b/>
      <sz val="12"/>
      <color theme="1"/>
      <name val="Arial"/>
      <family val="2"/>
      <charset val="1"/>
    </font>
    <font>
      <b/>
      <sz val="14"/>
      <name val="Arial"/>
      <family val="2"/>
      <charset val="1"/>
    </font>
    <font>
      <sz val="12"/>
      <color theme="1"/>
      <name val="Arial"/>
      <family val="2"/>
      <charset val="1"/>
    </font>
    <font>
      <sz val="11"/>
      <color rgb="FF000000"/>
      <name val="Cambria"/>
      <family val="1"/>
    </font>
    <font>
      <sz val="12"/>
      <name val="Arial"/>
      <family val="2"/>
      <charset val="1"/>
    </font>
    <font>
      <sz val="12"/>
      <color theme="1"/>
      <name val="Arabic Typesetting"/>
      <family val="4"/>
      <charset val="1"/>
    </font>
    <font>
      <b/>
      <sz val="12"/>
      <name val="Arial"/>
      <family val="2"/>
      <charset val="1"/>
    </font>
    <font>
      <sz val="12"/>
      <color rgb="FFFF0000"/>
      <name val="Arial"/>
      <family val="2"/>
      <charset val="1"/>
    </font>
    <font>
      <b/>
      <sz val="12"/>
      <color rgb="FFFF0000"/>
      <name val="Arial"/>
      <family val="2"/>
      <charset val="1"/>
    </font>
    <font>
      <sz val="11"/>
      <color theme="1"/>
      <name val="Arabic Typesetting"/>
      <family val="4"/>
      <charset val="1"/>
    </font>
    <font>
      <i/>
      <sz val="11"/>
      <color theme="1"/>
      <name val="Arial"/>
      <family val="2"/>
      <charset val="1"/>
    </font>
    <font>
      <i/>
      <sz val="10"/>
      <color theme="1"/>
      <name val="Arial"/>
      <family val="2"/>
      <charset val="1"/>
    </font>
    <font>
      <b/>
      <sz val="10"/>
      <name val="Arial"/>
      <family val="2"/>
      <charset val="1"/>
    </font>
    <font>
      <b/>
      <sz val="20"/>
      <color theme="1"/>
      <name val="Arial"/>
      <family val="2"/>
      <charset val="1"/>
    </font>
    <font>
      <sz val="10"/>
      <color theme="0"/>
      <name val="Arial"/>
      <family val="2"/>
      <charset val="1"/>
    </font>
    <font>
      <b/>
      <sz val="12"/>
      <color theme="1"/>
      <name val="Calibri"/>
      <family val="2"/>
      <scheme val="minor"/>
    </font>
    <font>
      <sz val="12"/>
      <color theme="1"/>
      <name val="Cambria"/>
      <family val="1"/>
    </font>
    <font>
      <sz val="12"/>
      <color rgb="FF000000"/>
      <name val="Cambria"/>
      <family val="1"/>
    </font>
    <font>
      <b/>
      <sz val="12"/>
      <color theme="1"/>
      <name val="Cambria"/>
      <family val="1"/>
    </font>
    <font>
      <b/>
      <sz val="12"/>
      <color theme="1"/>
      <name val="Arabic Typesetting"/>
      <family val="4"/>
      <charset val="1"/>
    </font>
    <font>
      <sz val="12"/>
      <color rgb="FF000000"/>
      <name val="Arial"/>
      <family val="2"/>
    </font>
    <font>
      <sz val="12"/>
      <color theme="1"/>
      <name val="Arial"/>
      <family val="2"/>
    </font>
    <font>
      <b/>
      <sz val="12"/>
      <color theme="1"/>
      <name val="Arial"/>
      <family val="2"/>
    </font>
    <font>
      <b/>
      <sz val="24"/>
      <color theme="0"/>
      <name val="Arial"/>
      <family val="2"/>
    </font>
    <font>
      <b/>
      <sz val="36"/>
      <color theme="0"/>
      <name val="Arial"/>
      <family val="2"/>
    </font>
  </fonts>
  <fills count="20">
    <fill>
      <patternFill patternType="none"/>
    </fill>
    <fill>
      <patternFill patternType="gray125"/>
    </fill>
    <fill>
      <patternFill patternType="solid">
        <fgColor theme="0" tint="-0.14999847407452621"/>
        <bgColor rgb="FFD6DCE5"/>
      </patternFill>
    </fill>
    <fill>
      <patternFill patternType="solid">
        <fgColor theme="3" tint="0.79989013336588644"/>
        <bgColor rgb="FFD9D9D9"/>
      </patternFill>
    </fill>
    <fill>
      <patternFill patternType="solid">
        <fgColor theme="6" tint="0.39988402966399123"/>
        <bgColor rgb="FFB4C7E7"/>
      </patternFill>
    </fill>
    <fill>
      <patternFill patternType="solid">
        <fgColor theme="0" tint="-4.9989318521683403E-2"/>
        <bgColor rgb="FFE7E6E6"/>
      </patternFill>
    </fill>
    <fill>
      <patternFill patternType="solid">
        <fgColor theme="0"/>
        <bgColor rgb="FFF2F2F2"/>
      </patternFill>
    </fill>
    <fill>
      <patternFill patternType="solid">
        <fgColor theme="0" tint="-0.34998626667073579"/>
        <bgColor rgb="FFB4C7E7"/>
      </patternFill>
    </fill>
    <fill>
      <patternFill patternType="solid">
        <fgColor theme="2"/>
        <bgColor rgb="FFF2F2F2"/>
      </patternFill>
    </fill>
    <fill>
      <patternFill patternType="solid">
        <fgColor theme="9" tint="0.59987182226020086"/>
        <bgColor rgb="FFD9D9D9"/>
      </patternFill>
    </fill>
    <fill>
      <patternFill patternType="solid">
        <fgColor theme="8" tint="0.59987182226020086"/>
        <bgColor rgb="FFC9C9C9"/>
      </patternFill>
    </fill>
    <fill>
      <patternFill patternType="solid">
        <fgColor theme="7" tint="0.59987182226020086"/>
        <bgColor rgb="FFF8CBAD"/>
      </patternFill>
    </fill>
    <fill>
      <patternFill patternType="solid">
        <fgColor theme="5" tint="0.59987182226020086"/>
        <bgColor rgb="FFFFE699"/>
      </patternFill>
    </fill>
    <fill>
      <patternFill patternType="solid">
        <fgColor rgb="FFFFC000"/>
        <bgColor rgb="FFFF9900"/>
      </patternFill>
    </fill>
    <fill>
      <patternFill patternType="solid">
        <fgColor theme="4" tint="0.59999389629810485"/>
        <bgColor rgb="FFE7E6E6"/>
      </patternFill>
    </fill>
    <fill>
      <patternFill patternType="solid">
        <fgColor theme="4" tint="0.59999389629810485"/>
        <bgColor indexed="64"/>
      </patternFill>
    </fill>
    <fill>
      <patternFill patternType="solid">
        <fgColor theme="2" tint="-9.9978637043366805E-2"/>
        <bgColor rgb="FFB4C7E7"/>
      </patternFill>
    </fill>
    <fill>
      <patternFill patternType="solid">
        <fgColor theme="2" tint="-9.9978637043366805E-2"/>
        <bgColor indexed="64"/>
      </patternFill>
    </fill>
    <fill>
      <patternFill patternType="solid">
        <fgColor rgb="FF203764"/>
        <bgColor rgb="FF808080"/>
      </patternFill>
    </fill>
    <fill>
      <patternFill patternType="solid">
        <fgColor rgb="FF203764"/>
        <bgColor rgb="FFFF9900"/>
      </patternFill>
    </fill>
  </fills>
  <borders count="45">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bottom style="medium">
        <color auto="1"/>
      </bottom>
      <diagonal/>
    </border>
    <border>
      <left style="medium">
        <color auto="1"/>
      </left>
      <right/>
      <top/>
      <bottom style="medium">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diagonal/>
    </border>
  </borders>
  <cellStyleXfs count="1">
    <xf numFmtId="0" fontId="0" fillId="0" borderId="0"/>
  </cellStyleXfs>
  <cellXfs count="296">
    <xf numFmtId="0" fontId="0" fillId="0" borderId="0" xfId="0"/>
    <xf numFmtId="0" fontId="0" fillId="0" borderId="0" xfId="0" applyAlignment="1">
      <alignment horizontal="left"/>
    </xf>
    <xf numFmtId="0" fontId="4" fillId="2" borderId="2" xfId="0" applyFont="1" applyFill="1" applyBorder="1" applyAlignment="1">
      <alignment horizontal="left" vertical="center" wrapText="1"/>
    </xf>
    <xf numFmtId="0" fontId="5" fillId="2" borderId="4" xfId="0" applyFont="1" applyFill="1" applyBorder="1" applyAlignment="1">
      <alignment horizontal="left" wrapText="1"/>
    </xf>
    <xf numFmtId="0" fontId="5" fillId="0" borderId="0" xfId="0" applyFont="1"/>
    <xf numFmtId="0" fontId="3" fillId="0" borderId="0" xfId="0" applyFont="1"/>
    <xf numFmtId="0" fontId="4" fillId="2" borderId="8" xfId="0" applyFont="1" applyFill="1" applyBorder="1" applyAlignment="1">
      <alignment horizontal="left"/>
    </xf>
    <xf numFmtId="0" fontId="3" fillId="2" borderId="8" xfId="0" applyFont="1" applyFill="1" applyBorder="1" applyAlignment="1">
      <alignment horizontal="left" wrapText="1"/>
    </xf>
    <xf numFmtId="0" fontId="4" fillId="2" borderId="13" xfId="0" applyFont="1" applyFill="1" applyBorder="1" applyAlignment="1">
      <alignment horizontal="left"/>
    </xf>
    <xf numFmtId="0" fontId="4" fillId="2" borderId="13" xfId="0" applyFont="1" applyFill="1" applyBorder="1" applyAlignment="1">
      <alignment horizontal="left" wrapText="1"/>
    </xf>
    <xf numFmtId="0" fontId="4" fillId="2" borderId="14" xfId="0" applyFont="1" applyFill="1" applyBorder="1" applyAlignment="1">
      <alignment horizontal="center"/>
    </xf>
    <xf numFmtId="0" fontId="4" fillId="2" borderId="15" xfId="0" applyFont="1" applyFill="1" applyBorder="1" applyAlignment="1">
      <alignment horizontal="center" wrapText="1"/>
    </xf>
    <xf numFmtId="0" fontId="4" fillId="2" borderId="16" xfId="0" applyFont="1" applyFill="1" applyBorder="1" applyAlignment="1">
      <alignment horizontal="center"/>
    </xf>
    <xf numFmtId="0" fontId="4" fillId="2" borderId="12" xfId="0" applyFont="1" applyFill="1" applyBorder="1" applyAlignment="1">
      <alignment horizontal="center"/>
    </xf>
    <xf numFmtId="0" fontId="6" fillId="3" borderId="17" xfId="0" applyFont="1" applyFill="1" applyBorder="1" applyAlignment="1">
      <alignment horizontal="center" textRotation="90" wrapText="1"/>
    </xf>
    <xf numFmtId="0" fontId="6" fillId="3" borderId="18" xfId="0" applyFont="1" applyFill="1" applyBorder="1" applyAlignment="1">
      <alignment horizontal="center" vertical="center" textRotation="90" wrapText="1"/>
    </xf>
    <xf numFmtId="0" fontId="6" fillId="3" borderId="19" xfId="0" applyFont="1" applyFill="1" applyBorder="1" applyAlignment="1">
      <alignment horizontal="center" vertical="center" textRotation="90" wrapText="1"/>
    </xf>
    <xf numFmtId="0" fontId="6" fillId="4" borderId="18" xfId="0" applyFont="1" applyFill="1" applyBorder="1" applyAlignment="1">
      <alignment horizontal="center" vertical="center" textRotation="90" wrapText="1"/>
    </xf>
    <xf numFmtId="0" fontId="4" fillId="2" borderId="12" xfId="0" applyFont="1" applyFill="1" applyBorder="1" applyAlignment="1">
      <alignment horizontal="center" wrapText="1"/>
    </xf>
    <xf numFmtId="0" fontId="3" fillId="0" borderId="0" xfId="0" applyFont="1" applyAlignment="1">
      <alignment vertical="top"/>
    </xf>
    <xf numFmtId="0" fontId="8" fillId="6" borderId="25" xfId="0" applyFont="1" applyFill="1" applyBorder="1" applyAlignment="1">
      <alignment horizontal="left" vertical="top" wrapText="1"/>
    </xf>
    <xf numFmtId="2" fontId="8" fillId="5" borderId="27" xfId="0" applyNumberFormat="1" applyFont="1" applyFill="1" applyBorder="1" applyAlignment="1">
      <alignment horizontal="center" vertical="top" wrapText="1"/>
    </xf>
    <xf numFmtId="166" fontId="8" fillId="5" borderId="27" xfId="0" applyNumberFormat="1" applyFont="1" applyFill="1" applyBorder="1" applyAlignment="1">
      <alignment horizontal="center" vertical="top" wrapText="1"/>
    </xf>
    <xf numFmtId="167" fontId="8" fillId="0" borderId="26" xfId="0" applyNumberFormat="1" applyFont="1" applyBorder="1" applyAlignment="1">
      <alignment horizontal="center" vertical="top" wrapText="1"/>
    </xf>
    <xf numFmtId="0" fontId="6" fillId="3" borderId="11" xfId="0" applyFont="1" applyFill="1" applyBorder="1" applyAlignment="1">
      <alignment horizontal="center" vertical="top" wrapText="1"/>
    </xf>
    <xf numFmtId="0" fontId="6" fillId="4" borderId="11" xfId="0" applyFont="1" applyFill="1" applyBorder="1" applyAlignment="1">
      <alignment horizontal="center" vertical="top" wrapText="1"/>
    </xf>
    <xf numFmtId="0" fontId="6" fillId="4" borderId="28" xfId="0" applyFont="1" applyFill="1" applyBorder="1" applyAlignment="1">
      <alignment horizontal="center" vertical="top" wrapText="1"/>
    </xf>
    <xf numFmtId="0" fontId="8" fillId="0" borderId="27" xfId="0" applyFont="1" applyBorder="1" applyAlignment="1">
      <alignment horizontal="left" vertical="top" wrapText="1"/>
    </xf>
    <xf numFmtId="168" fontId="8" fillId="5" borderId="5" xfId="0" applyNumberFormat="1" applyFont="1" applyFill="1" applyBorder="1" applyAlignment="1">
      <alignment horizontal="center" vertical="top" wrapText="1"/>
    </xf>
    <xf numFmtId="169" fontId="8" fillId="5" borderId="27" xfId="0" applyNumberFormat="1" applyFont="1" applyFill="1" applyBorder="1" applyAlignment="1">
      <alignment horizontal="center" vertical="top" wrapText="1"/>
    </xf>
    <xf numFmtId="0" fontId="8" fillId="0" borderId="29" xfId="0" applyFont="1" applyBorder="1" applyAlignment="1">
      <alignment horizontal="left" vertical="top" wrapText="1"/>
    </xf>
    <xf numFmtId="0" fontId="5" fillId="0" borderId="0" xfId="0" applyFont="1" applyAlignment="1">
      <alignment vertical="top"/>
    </xf>
    <xf numFmtId="0" fontId="8" fillId="0" borderId="30" xfId="0" applyFont="1" applyBorder="1" applyAlignment="1">
      <alignment horizontal="left" vertical="top" wrapText="1"/>
    </xf>
    <xf numFmtId="2" fontId="8" fillId="5" borderId="34" xfId="0" applyNumberFormat="1" applyFont="1" applyFill="1" applyBorder="1" applyAlignment="1">
      <alignment horizontal="center" vertical="top" wrapText="1"/>
    </xf>
    <xf numFmtId="166" fontId="8" fillId="5" borderId="34" xfId="0" applyNumberFormat="1" applyFont="1" applyFill="1" applyBorder="1" applyAlignment="1">
      <alignment horizontal="center" vertical="top" wrapText="1"/>
    </xf>
    <xf numFmtId="167" fontId="8" fillId="0" borderId="32" xfId="0" applyNumberFormat="1" applyFont="1" applyBorder="1" applyAlignment="1">
      <alignment horizontal="center" vertical="top" wrapText="1"/>
    </xf>
    <xf numFmtId="0" fontId="6" fillId="3" borderId="33" xfId="0" applyFont="1" applyFill="1" applyBorder="1" applyAlignment="1">
      <alignment horizontal="center" vertical="top" wrapText="1"/>
    </xf>
    <xf numFmtId="0" fontId="6" fillId="4" borderId="33" xfId="0" applyFont="1" applyFill="1" applyBorder="1" applyAlignment="1">
      <alignment horizontal="center" vertical="top" wrapText="1"/>
    </xf>
    <xf numFmtId="0" fontId="6" fillId="4" borderId="35" xfId="0" applyFont="1" applyFill="1" applyBorder="1" applyAlignment="1">
      <alignment horizontal="center" vertical="top" wrapText="1"/>
    </xf>
    <xf numFmtId="0" fontId="8" fillId="0" borderId="34" xfId="0" applyFont="1" applyBorder="1" applyAlignment="1">
      <alignment horizontal="left" vertical="top" wrapText="1"/>
    </xf>
    <xf numFmtId="168" fontId="8" fillId="5" borderId="31" xfId="0" applyNumberFormat="1" applyFont="1" applyFill="1" applyBorder="1" applyAlignment="1">
      <alignment horizontal="center" vertical="top" wrapText="1"/>
    </xf>
    <xf numFmtId="169" fontId="8" fillId="5" borderId="34" xfId="0" applyNumberFormat="1" applyFont="1" applyFill="1" applyBorder="1" applyAlignment="1">
      <alignment horizontal="center" vertical="top" wrapText="1"/>
    </xf>
    <xf numFmtId="0" fontId="8" fillId="0" borderId="36" xfId="0" applyFont="1" applyBorder="1" applyAlignment="1">
      <alignment horizontal="left" vertical="top" wrapText="1"/>
    </xf>
    <xf numFmtId="0" fontId="10" fillId="0" borderId="34" xfId="0" applyFont="1" applyBorder="1" applyAlignment="1">
      <alignment horizontal="left" vertical="top" wrapText="1"/>
    </xf>
    <xf numFmtId="0" fontId="10" fillId="6" borderId="34" xfId="0" applyFont="1" applyFill="1" applyBorder="1" applyAlignment="1">
      <alignment horizontal="left" vertical="top" wrapText="1"/>
    </xf>
    <xf numFmtId="0" fontId="8" fillId="0" borderId="37" xfId="0" applyFont="1" applyBorder="1" applyAlignment="1">
      <alignment horizontal="left" vertical="top" wrapText="1"/>
    </xf>
    <xf numFmtId="2" fontId="8" fillId="5" borderId="39" xfId="0" applyNumberFormat="1" applyFont="1" applyFill="1" applyBorder="1" applyAlignment="1">
      <alignment horizontal="center" vertical="top" wrapText="1"/>
    </xf>
    <xf numFmtId="166" fontId="8" fillId="5" borderId="39" xfId="0" applyNumberFormat="1" applyFont="1" applyFill="1" applyBorder="1" applyAlignment="1">
      <alignment horizontal="center" vertical="top" wrapText="1"/>
    </xf>
    <xf numFmtId="167" fontId="10" fillId="0" borderId="17" xfId="0" applyNumberFormat="1" applyFont="1" applyBorder="1" applyAlignment="1">
      <alignment horizontal="center" vertical="top" wrapText="1"/>
    </xf>
    <xf numFmtId="0" fontId="12" fillId="3" borderId="18" xfId="0" applyFont="1" applyFill="1" applyBorder="1" applyAlignment="1">
      <alignment horizontal="center" vertical="top" wrapText="1"/>
    </xf>
    <xf numFmtId="0" fontId="6" fillId="3" borderId="18" xfId="0" applyFont="1" applyFill="1" applyBorder="1" applyAlignment="1">
      <alignment horizontal="center" vertical="top" wrapText="1"/>
    </xf>
    <xf numFmtId="0" fontId="6" fillId="4" borderId="18" xfId="0" applyFont="1" applyFill="1" applyBorder="1" applyAlignment="1">
      <alignment horizontal="center" vertical="top" wrapText="1"/>
    </xf>
    <xf numFmtId="0" fontId="6" fillId="4" borderId="19" xfId="0" applyFont="1" applyFill="1" applyBorder="1" applyAlignment="1">
      <alignment horizontal="center" vertical="top" wrapText="1"/>
    </xf>
    <xf numFmtId="0" fontId="8" fillId="0" borderId="39" xfId="0" applyFont="1" applyBorder="1" applyAlignment="1">
      <alignment horizontal="left" vertical="top" wrapText="1"/>
    </xf>
    <xf numFmtId="168" fontId="8" fillId="5" borderId="38" xfId="0" applyNumberFormat="1" applyFont="1" applyFill="1" applyBorder="1" applyAlignment="1">
      <alignment horizontal="center" vertical="top" wrapText="1"/>
    </xf>
    <xf numFmtId="169" fontId="8" fillId="5" borderId="39" xfId="0" applyNumberFormat="1" applyFont="1" applyFill="1" applyBorder="1" applyAlignment="1">
      <alignment horizontal="center" vertical="top" wrapText="1"/>
    </xf>
    <xf numFmtId="0" fontId="8" fillId="6" borderId="25" xfId="0" applyFont="1" applyFill="1" applyBorder="1" applyAlignment="1">
      <alignment vertical="top" wrapText="1"/>
    </xf>
    <xf numFmtId="0" fontId="8" fillId="0" borderId="30" xfId="0" applyFont="1" applyBorder="1" applyAlignment="1">
      <alignment vertical="top" wrapText="1"/>
    </xf>
    <xf numFmtId="0" fontId="8" fillId="0" borderId="37" xfId="0" applyFont="1" applyBorder="1" applyAlignment="1">
      <alignment vertical="top" wrapText="1"/>
    </xf>
    <xf numFmtId="167" fontId="8" fillId="0" borderId="17" xfId="0" applyNumberFormat="1" applyFont="1" applyBorder="1" applyAlignment="1">
      <alignment horizontal="center" vertical="top" wrapText="1"/>
    </xf>
    <xf numFmtId="0" fontId="10" fillId="6" borderId="27" xfId="0" applyFont="1" applyFill="1" applyBorder="1" applyAlignment="1">
      <alignment horizontal="left" vertical="top" wrapText="1"/>
    </xf>
    <xf numFmtId="0" fontId="8" fillId="6" borderId="30" xfId="0" applyFont="1" applyFill="1" applyBorder="1" applyAlignment="1">
      <alignment vertical="top" wrapText="1"/>
    </xf>
    <xf numFmtId="0" fontId="8" fillId="6" borderId="37" xfId="0" applyFont="1" applyFill="1" applyBorder="1" applyAlignment="1">
      <alignment vertical="top" wrapText="1"/>
    </xf>
    <xf numFmtId="167" fontId="13" fillId="0" borderId="17" xfId="0" applyNumberFormat="1" applyFont="1" applyBorder="1" applyAlignment="1">
      <alignment horizontal="center" vertical="top" wrapText="1"/>
    </xf>
    <xf numFmtId="0" fontId="10" fillId="6" borderId="39" xfId="0" applyFont="1" applyFill="1" applyBorder="1" applyAlignment="1">
      <alignment horizontal="left" vertical="top" wrapText="1"/>
    </xf>
    <xf numFmtId="0" fontId="8" fillId="0" borderId="25" xfId="0" applyFont="1" applyBorder="1" applyAlignment="1">
      <alignment vertical="top" wrapText="1"/>
    </xf>
    <xf numFmtId="167" fontId="6" fillId="3" borderId="11" xfId="0" applyNumberFormat="1" applyFont="1" applyFill="1" applyBorder="1" applyAlignment="1">
      <alignment horizontal="center" vertical="top" wrapText="1"/>
    </xf>
    <xf numFmtId="170" fontId="6" fillId="3" borderId="33" xfId="0" applyNumberFormat="1" applyFont="1" applyFill="1" applyBorder="1" applyAlignment="1">
      <alignment horizontal="center" vertical="top" wrapText="1"/>
    </xf>
    <xf numFmtId="167" fontId="6" fillId="3" borderId="33" xfId="0" applyNumberFormat="1" applyFont="1" applyFill="1" applyBorder="1" applyAlignment="1">
      <alignment horizontal="center" vertical="top" wrapText="1"/>
    </xf>
    <xf numFmtId="0" fontId="12" fillId="4" borderId="35" xfId="0" applyFont="1" applyFill="1" applyBorder="1" applyAlignment="1">
      <alignment horizontal="center" vertical="top" wrapText="1"/>
    </xf>
    <xf numFmtId="0" fontId="12" fillId="4" borderId="18" xfId="0" applyFont="1" applyFill="1" applyBorder="1" applyAlignment="1">
      <alignment horizontal="center" vertical="top" wrapText="1"/>
    </xf>
    <xf numFmtId="0" fontId="14" fillId="4" borderId="19" xfId="0" applyFont="1" applyFill="1" applyBorder="1" applyAlignment="1">
      <alignment horizontal="center" vertical="top" wrapText="1"/>
    </xf>
    <xf numFmtId="0" fontId="8" fillId="0" borderId="25" xfId="0" applyFont="1" applyBorder="1" applyAlignment="1">
      <alignment horizontal="left" vertical="top" wrapText="1"/>
    </xf>
    <xf numFmtId="0" fontId="10" fillId="0" borderId="27" xfId="0" applyFont="1" applyBorder="1" applyAlignment="1">
      <alignment horizontal="left" vertical="top" wrapText="1"/>
    </xf>
    <xf numFmtId="0" fontId="6" fillId="0" borderId="0" xfId="0" applyFont="1" applyAlignment="1">
      <alignment vertical="top"/>
    </xf>
    <xf numFmtId="164" fontId="6" fillId="0" borderId="25" xfId="0" applyNumberFormat="1" applyFont="1" applyBorder="1" applyAlignment="1">
      <alignment horizontal="left" vertical="top" wrapText="1"/>
    </xf>
    <xf numFmtId="164" fontId="8" fillId="5" borderId="27" xfId="0" applyNumberFormat="1" applyFont="1" applyFill="1" applyBorder="1" applyAlignment="1">
      <alignment horizontal="center" vertical="top" wrapText="1"/>
    </xf>
    <xf numFmtId="0" fontId="4" fillId="0" borderId="37" xfId="0" applyFont="1" applyBorder="1" applyAlignment="1">
      <alignment vertical="top" wrapText="1"/>
    </xf>
    <xf numFmtId="0" fontId="0" fillId="0" borderId="0" xfId="0" applyAlignment="1">
      <alignment vertical="top"/>
    </xf>
    <xf numFmtId="49" fontId="15" fillId="6" borderId="0" xfId="0" applyNumberFormat="1" applyFont="1" applyFill="1" applyAlignment="1">
      <alignment horizontal="center" vertical="center" wrapText="1"/>
    </xf>
    <xf numFmtId="49" fontId="15" fillId="6" borderId="0" xfId="0" applyNumberFormat="1" applyFont="1" applyFill="1" applyAlignment="1">
      <alignment horizontal="left" wrapText="1"/>
    </xf>
    <xf numFmtId="0" fontId="15" fillId="6" borderId="0" xfId="0" applyFont="1" applyFill="1"/>
    <xf numFmtId="0" fontId="15" fillId="6" borderId="0" xfId="0" applyFont="1" applyFill="1" applyAlignment="1">
      <alignment horizontal="left" wrapText="1"/>
    </xf>
    <xf numFmtId="0" fontId="15" fillId="0" borderId="0" xfId="0" applyFont="1"/>
    <xf numFmtId="0" fontId="11" fillId="0" borderId="0" xfId="0" applyFont="1" applyAlignment="1">
      <alignment horizontal="center" vertical="center"/>
    </xf>
    <xf numFmtId="0" fontId="16" fillId="0" borderId="0" xfId="0" applyFont="1"/>
    <xf numFmtId="164" fontId="16" fillId="0" borderId="0" xfId="0" applyNumberFormat="1" applyFont="1" applyAlignment="1">
      <alignment horizontal="left"/>
    </xf>
    <xf numFmtId="164" fontId="16" fillId="0" borderId="0" xfId="0" applyNumberFormat="1" applyFont="1"/>
    <xf numFmtId="171" fontId="16" fillId="0" borderId="0" xfId="0" applyNumberFormat="1" applyFont="1"/>
    <xf numFmtId="49" fontId="5" fillId="0" borderId="0" xfId="0" applyNumberFormat="1" applyFont="1" applyAlignment="1">
      <alignment horizontal="center" vertical="center" wrapText="1"/>
    </xf>
    <xf numFmtId="49" fontId="5" fillId="0" borderId="0" xfId="0" applyNumberFormat="1" applyFont="1" applyAlignment="1">
      <alignment horizontal="left" wrapText="1"/>
    </xf>
    <xf numFmtId="0" fontId="5" fillId="0" borderId="0" xfId="0" applyFont="1" applyAlignment="1">
      <alignment horizontal="left" wrapText="1"/>
    </xf>
    <xf numFmtId="164" fontId="5" fillId="0" borderId="0" xfId="0" applyNumberFormat="1" applyFont="1"/>
    <xf numFmtId="0" fontId="17" fillId="0" borderId="0" xfId="0" applyFont="1"/>
    <xf numFmtId="0" fontId="17" fillId="0" borderId="0" xfId="0" applyFont="1" applyAlignment="1">
      <alignment horizontal="left"/>
    </xf>
    <xf numFmtId="0" fontId="0" fillId="0" borderId="0" xfId="0" applyAlignment="1">
      <alignment wrapText="1"/>
    </xf>
    <xf numFmtId="0" fontId="0" fillId="0" borderId="0" xfId="0" applyAlignment="1">
      <alignment horizontal="center"/>
    </xf>
    <xf numFmtId="0" fontId="18" fillId="7" borderId="0" xfId="0" applyFont="1" applyFill="1" applyAlignment="1">
      <alignment horizontal="left" vertical="top" wrapText="1"/>
    </xf>
    <xf numFmtId="0" fontId="18" fillId="7" borderId="0" xfId="0" applyFont="1" applyFill="1" applyAlignment="1">
      <alignment vertical="top" wrapText="1"/>
    </xf>
    <xf numFmtId="0" fontId="9" fillId="0" borderId="0" xfId="0" applyFont="1" applyAlignment="1">
      <alignment horizontal="left"/>
    </xf>
    <xf numFmtId="172" fontId="9" fillId="0" borderId="0" xfId="0" applyNumberFormat="1" applyFont="1" applyAlignment="1">
      <alignment horizontal="left"/>
    </xf>
    <xf numFmtId="172" fontId="0" fillId="0" borderId="0" xfId="0" applyNumberFormat="1" applyAlignment="1">
      <alignment horizontal="left"/>
    </xf>
    <xf numFmtId="0" fontId="9" fillId="0" borderId="33" xfId="0" applyFont="1" applyBorder="1" applyAlignment="1">
      <alignment horizontal="left"/>
    </xf>
    <xf numFmtId="172" fontId="9" fillId="0" borderId="33" xfId="0" applyNumberFormat="1" applyFont="1" applyBorder="1" applyAlignment="1">
      <alignment horizontal="left"/>
    </xf>
    <xf numFmtId="172" fontId="0" fillId="0" borderId="33" xfId="0" applyNumberFormat="1" applyBorder="1" applyAlignment="1">
      <alignment horizontal="left"/>
    </xf>
    <xf numFmtId="0" fontId="0" fillId="0" borderId="33" xfId="0" applyBorder="1" applyAlignment="1">
      <alignment horizontal="left"/>
    </xf>
    <xf numFmtId="164" fontId="22" fillId="0" borderId="25" xfId="0" applyNumberFormat="1" applyFont="1" applyBorder="1" applyAlignment="1">
      <alignment horizontal="left" vertical="top" wrapText="1"/>
    </xf>
    <xf numFmtId="2" fontId="23" fillId="0" borderId="5" xfId="0" applyNumberFormat="1" applyFont="1" applyBorder="1" applyAlignment="1">
      <alignment horizontal="center" vertical="top" wrapText="1"/>
    </xf>
    <xf numFmtId="2" fontId="23" fillId="0" borderId="26" xfId="0" applyNumberFormat="1" applyFont="1" applyBorder="1" applyAlignment="1">
      <alignment horizontal="center" vertical="top" wrapText="1"/>
    </xf>
    <xf numFmtId="2" fontId="23" fillId="0" borderId="11" xfId="0" applyNumberFormat="1" applyFont="1" applyBorder="1" applyAlignment="1">
      <alignment horizontal="center" vertical="top" wrapText="1"/>
    </xf>
    <xf numFmtId="165" fontId="23" fillId="0" borderId="5" xfId="0" applyNumberFormat="1" applyFont="1" applyBorder="1" applyAlignment="1">
      <alignment horizontal="center" vertical="top" wrapText="1"/>
    </xf>
    <xf numFmtId="165" fontId="23" fillId="0" borderId="26" xfId="0" applyNumberFormat="1" applyFont="1" applyBorder="1" applyAlignment="1">
      <alignment horizontal="center" vertical="top" wrapText="1"/>
    </xf>
    <xf numFmtId="165" fontId="23" fillId="0" borderId="11" xfId="0" applyNumberFormat="1" applyFont="1" applyBorder="1" applyAlignment="1">
      <alignment horizontal="center" vertical="top" wrapText="1"/>
    </xf>
    <xf numFmtId="164" fontId="22" fillId="0" borderId="30" xfId="0" applyNumberFormat="1" applyFont="1" applyBorder="1" applyAlignment="1">
      <alignment horizontal="left" vertical="top" wrapText="1"/>
    </xf>
    <xf numFmtId="2" fontId="23" fillId="0" borderId="31" xfId="0" applyNumberFormat="1" applyFont="1" applyBorder="1" applyAlignment="1">
      <alignment horizontal="center" vertical="top" wrapText="1"/>
    </xf>
    <xf numFmtId="2" fontId="23" fillId="0" borderId="32" xfId="0" applyNumberFormat="1" applyFont="1" applyBorder="1" applyAlignment="1">
      <alignment horizontal="center" vertical="top" wrapText="1"/>
    </xf>
    <xf numFmtId="2" fontId="23" fillId="0" borderId="33" xfId="0" applyNumberFormat="1" applyFont="1" applyBorder="1" applyAlignment="1">
      <alignment horizontal="center" vertical="top" wrapText="1"/>
    </xf>
    <xf numFmtId="165" fontId="23" fillId="0" borderId="31" xfId="0" applyNumberFormat="1" applyFont="1" applyBorder="1" applyAlignment="1">
      <alignment horizontal="center" vertical="top" wrapText="1"/>
    </xf>
    <xf numFmtId="165" fontId="23" fillId="0" borderId="32" xfId="0" applyNumberFormat="1" applyFont="1" applyBorder="1" applyAlignment="1">
      <alignment horizontal="center" vertical="top" wrapText="1"/>
    </xf>
    <xf numFmtId="165" fontId="23" fillId="0" borderId="33" xfId="0" applyNumberFormat="1" applyFont="1" applyBorder="1" applyAlignment="1">
      <alignment horizontal="center" vertical="top" wrapText="1"/>
    </xf>
    <xf numFmtId="164" fontId="22" fillId="0" borderId="37" xfId="0" applyNumberFormat="1" applyFont="1" applyBorder="1" applyAlignment="1">
      <alignment horizontal="left" vertical="top" wrapText="1"/>
    </xf>
    <xf numFmtId="2" fontId="23" fillId="0" borderId="38" xfId="0" applyNumberFormat="1" applyFont="1" applyBorder="1" applyAlignment="1">
      <alignment horizontal="center" vertical="top" wrapText="1"/>
    </xf>
    <xf numFmtId="2" fontId="23" fillId="0" borderId="17" xfId="0" applyNumberFormat="1" applyFont="1" applyBorder="1" applyAlignment="1">
      <alignment horizontal="center" vertical="top" wrapText="1"/>
    </xf>
    <xf numFmtId="2" fontId="23" fillId="0" borderId="18" xfId="0" applyNumberFormat="1" applyFont="1" applyBorder="1" applyAlignment="1">
      <alignment horizontal="center" vertical="top" wrapText="1"/>
    </xf>
    <xf numFmtId="165" fontId="23" fillId="0" borderId="38" xfId="0" applyNumberFormat="1" applyFont="1" applyBorder="1" applyAlignment="1">
      <alignment horizontal="center" vertical="top" wrapText="1"/>
    </xf>
    <xf numFmtId="165" fontId="23" fillId="0" borderId="17" xfId="0" applyNumberFormat="1" applyFont="1" applyBorder="1" applyAlignment="1">
      <alignment horizontal="center" vertical="top" wrapText="1"/>
    </xf>
    <xf numFmtId="165" fontId="23" fillId="0" borderId="18" xfId="0" applyNumberFormat="1" applyFont="1" applyBorder="1" applyAlignment="1">
      <alignment horizontal="center" vertical="top" wrapText="1"/>
    </xf>
    <xf numFmtId="0" fontId="8" fillId="0" borderId="0" xfId="0" applyFont="1" applyAlignment="1">
      <alignment vertical="top" wrapText="1"/>
    </xf>
    <xf numFmtId="165" fontId="23" fillId="0" borderId="27" xfId="0" applyNumberFormat="1" applyFont="1" applyBorder="1" applyAlignment="1">
      <alignment horizontal="center" vertical="top" wrapText="1"/>
    </xf>
    <xf numFmtId="0" fontId="8" fillId="0" borderId="0" xfId="0" applyFont="1" applyAlignment="1">
      <alignment vertical="top"/>
    </xf>
    <xf numFmtId="165" fontId="23" fillId="0" borderId="34" xfId="0" applyNumberFormat="1" applyFont="1" applyBorder="1" applyAlignment="1">
      <alignment horizontal="center" vertical="top" wrapText="1"/>
    </xf>
    <xf numFmtId="165" fontId="23" fillId="0" borderId="39" xfId="0" applyNumberFormat="1" applyFont="1" applyBorder="1" applyAlignment="1">
      <alignment horizontal="center" vertical="top" wrapText="1"/>
    </xf>
    <xf numFmtId="166" fontId="22" fillId="5" borderId="27" xfId="0" applyNumberFormat="1" applyFont="1" applyFill="1" applyBorder="1" applyAlignment="1">
      <alignment horizontal="center" vertical="top" wrapText="1"/>
    </xf>
    <xf numFmtId="166" fontId="22" fillId="5" borderId="34" xfId="0" applyNumberFormat="1" applyFont="1" applyFill="1" applyBorder="1" applyAlignment="1">
      <alignment horizontal="center" vertical="top" wrapText="1"/>
    </xf>
    <xf numFmtId="166" fontId="22" fillId="5" borderId="39" xfId="0" applyNumberFormat="1" applyFont="1" applyFill="1" applyBorder="1" applyAlignment="1">
      <alignment horizontal="center" vertical="top" wrapText="1"/>
    </xf>
    <xf numFmtId="164" fontId="23" fillId="0" borderId="5" xfId="0" applyNumberFormat="1" applyFont="1" applyBorder="1" applyAlignment="1">
      <alignment horizontal="center" vertical="top" wrapText="1"/>
    </xf>
    <xf numFmtId="164" fontId="23" fillId="0" borderId="26" xfId="0" applyNumberFormat="1" applyFont="1" applyBorder="1" applyAlignment="1">
      <alignment horizontal="center" vertical="top" wrapText="1"/>
    </xf>
    <xf numFmtId="164" fontId="23" fillId="0" borderId="11" xfId="0" applyNumberFormat="1" applyFont="1" applyBorder="1" applyAlignment="1">
      <alignment horizontal="center" vertical="top" wrapText="1"/>
    </xf>
    <xf numFmtId="170" fontId="11" fillId="0" borderId="26" xfId="0" applyNumberFormat="1" applyFont="1" applyBorder="1" applyAlignment="1">
      <alignment horizontal="center" vertical="top" wrapText="1"/>
    </xf>
    <xf numFmtId="170" fontId="25" fillId="3" borderId="11" xfId="0" applyNumberFormat="1" applyFont="1" applyFill="1" applyBorder="1" applyAlignment="1">
      <alignment horizontal="center" vertical="top" wrapText="1"/>
    </xf>
    <xf numFmtId="170" fontId="25" fillId="4" borderId="11" xfId="0" applyNumberFormat="1" applyFont="1" applyFill="1" applyBorder="1" applyAlignment="1">
      <alignment horizontal="center" vertical="top" wrapText="1"/>
    </xf>
    <xf numFmtId="0" fontId="25" fillId="4" borderId="11" xfId="0" applyFont="1" applyFill="1" applyBorder="1" applyAlignment="1">
      <alignment horizontal="center" vertical="top" wrapText="1"/>
    </xf>
    <xf numFmtId="0" fontId="25" fillId="4" borderId="28" xfId="0" applyFont="1" applyFill="1" applyBorder="1" applyAlignment="1">
      <alignment horizontal="center" vertical="top" wrapText="1"/>
    </xf>
    <xf numFmtId="0" fontId="11" fillId="0" borderId="27" xfId="0" applyFont="1" applyBorder="1" applyAlignment="1">
      <alignment horizontal="left" vertical="top" wrapText="1"/>
    </xf>
    <xf numFmtId="164" fontId="6" fillId="0" borderId="37" xfId="0" applyNumberFormat="1" applyFont="1" applyBorder="1" applyAlignment="1">
      <alignment horizontal="left" vertical="top" wrapText="1"/>
    </xf>
    <xf numFmtId="164" fontId="23" fillId="0" borderId="38" xfId="0" applyNumberFormat="1" applyFont="1" applyBorder="1" applyAlignment="1">
      <alignment horizontal="center" vertical="top" wrapText="1"/>
    </xf>
    <xf numFmtId="164" fontId="23" fillId="0" borderId="17" xfId="0" applyNumberFormat="1" applyFont="1" applyBorder="1" applyAlignment="1">
      <alignment horizontal="center" vertical="top" wrapText="1"/>
    </xf>
    <xf numFmtId="164" fontId="23" fillId="0" borderId="18" xfId="0" applyNumberFormat="1" applyFont="1" applyBorder="1" applyAlignment="1">
      <alignment horizontal="center" vertical="top" wrapText="1"/>
    </xf>
    <xf numFmtId="164" fontId="8" fillId="5" borderId="39" xfId="0" applyNumberFormat="1" applyFont="1" applyFill="1" applyBorder="1" applyAlignment="1">
      <alignment horizontal="center" vertical="top" wrapText="1"/>
    </xf>
    <xf numFmtId="167" fontId="11" fillId="0" borderId="17" xfId="0" applyNumberFormat="1" applyFont="1" applyBorder="1" applyAlignment="1">
      <alignment horizontal="center" vertical="top" wrapText="1"/>
    </xf>
    <xf numFmtId="170" fontId="25" fillId="3" borderId="18" xfId="0" applyNumberFormat="1" applyFont="1" applyFill="1" applyBorder="1" applyAlignment="1">
      <alignment horizontal="center" vertical="top" wrapText="1"/>
    </xf>
    <xf numFmtId="167" fontId="25" fillId="3" borderId="18" xfId="0" applyNumberFormat="1" applyFont="1" applyFill="1" applyBorder="1" applyAlignment="1">
      <alignment horizontal="center" vertical="top" wrapText="1"/>
    </xf>
    <xf numFmtId="170" fontId="25" fillId="4" borderId="18" xfId="0" applyNumberFormat="1" applyFont="1" applyFill="1" applyBorder="1" applyAlignment="1">
      <alignment horizontal="center" vertical="top" wrapText="1"/>
    </xf>
    <xf numFmtId="0" fontId="25" fillId="4" borderId="18" xfId="0" applyFont="1" applyFill="1" applyBorder="1" applyAlignment="1">
      <alignment horizontal="center" vertical="top" wrapText="1"/>
    </xf>
    <xf numFmtId="0" fontId="25" fillId="4" borderId="19" xfId="0" applyFont="1" applyFill="1" applyBorder="1" applyAlignment="1">
      <alignment horizontal="center" vertical="top" wrapText="1"/>
    </xf>
    <xf numFmtId="0" fontId="11" fillId="0" borderId="39" xfId="0" applyFont="1" applyBorder="1" applyAlignment="1">
      <alignment horizontal="left" vertical="top" wrapText="1"/>
    </xf>
    <xf numFmtId="0" fontId="25" fillId="6" borderId="0" xfId="0" applyFont="1" applyFill="1" applyAlignment="1">
      <alignment vertical="top"/>
    </xf>
    <xf numFmtId="0" fontId="1" fillId="0" borderId="36" xfId="0" applyFont="1" applyBorder="1" applyAlignment="1">
      <alignment horizontal="left" vertical="top" wrapText="1"/>
    </xf>
    <xf numFmtId="0" fontId="1" fillId="0" borderId="40" xfId="0" applyFont="1" applyBorder="1" applyAlignment="1">
      <alignment horizontal="left" vertical="top" wrapText="1"/>
    </xf>
    <xf numFmtId="0" fontId="1" fillId="0" borderId="29" xfId="0" applyFont="1" applyBorder="1" applyAlignment="1">
      <alignment horizontal="left" vertical="top" wrapText="1"/>
    </xf>
    <xf numFmtId="0" fontId="1" fillId="0" borderId="29" xfId="0" applyFont="1" applyBorder="1" applyAlignment="1">
      <alignment vertical="top" wrapText="1"/>
    </xf>
    <xf numFmtId="0" fontId="1" fillId="0" borderId="0" xfId="0" applyFont="1" applyAlignment="1">
      <alignment vertical="top"/>
    </xf>
    <xf numFmtId="0" fontId="6" fillId="2" borderId="7" xfId="0" applyFont="1" applyFill="1" applyBorder="1" applyAlignment="1">
      <alignment horizontal="left" wrapText="1"/>
    </xf>
    <xf numFmtId="0" fontId="6" fillId="2" borderId="1" xfId="0" applyFont="1" applyFill="1" applyBorder="1" applyAlignment="1">
      <alignment horizontal="left" wrapText="1"/>
    </xf>
    <xf numFmtId="0" fontId="4" fillId="14" borderId="20" xfId="0" applyFont="1" applyFill="1" applyBorder="1" applyAlignment="1">
      <alignment horizontal="left" vertical="top" wrapText="1"/>
    </xf>
    <xf numFmtId="164" fontId="24" fillId="14" borderId="20" xfId="0" applyNumberFormat="1" applyFont="1" applyFill="1" applyBorder="1" applyAlignment="1">
      <alignment horizontal="left" vertical="top" wrapText="1"/>
    </xf>
    <xf numFmtId="2" fontId="6" fillId="14" borderId="10" xfId="0" applyNumberFormat="1" applyFont="1" applyFill="1" applyBorder="1" applyAlignment="1">
      <alignment horizontal="center" vertical="top" wrapText="1"/>
    </xf>
    <xf numFmtId="2" fontId="6" fillId="14" borderId="21" xfId="0" applyNumberFormat="1" applyFont="1" applyFill="1" applyBorder="1" applyAlignment="1">
      <alignment horizontal="center" vertical="top" wrapText="1"/>
    </xf>
    <xf numFmtId="2" fontId="6" fillId="14" borderId="22" xfId="0" applyNumberFormat="1" applyFont="1" applyFill="1" applyBorder="1" applyAlignment="1">
      <alignment horizontal="center" vertical="top" wrapText="1"/>
    </xf>
    <xf numFmtId="2" fontId="6" fillId="14" borderId="23" xfId="0" applyNumberFormat="1" applyFont="1" applyFill="1" applyBorder="1" applyAlignment="1">
      <alignment horizontal="center" vertical="top" wrapText="1"/>
    </xf>
    <xf numFmtId="165" fontId="6" fillId="14" borderId="10" xfId="0" applyNumberFormat="1" applyFont="1" applyFill="1" applyBorder="1" applyAlignment="1">
      <alignment horizontal="center" vertical="top" wrapText="1"/>
    </xf>
    <xf numFmtId="165" fontId="6" fillId="14" borderId="21" xfId="0" applyNumberFormat="1" applyFont="1" applyFill="1" applyBorder="1" applyAlignment="1">
      <alignment horizontal="center" vertical="top" wrapText="1"/>
    </xf>
    <xf numFmtId="165" fontId="6" fillId="14" borderId="22" xfId="0" applyNumberFormat="1" applyFont="1" applyFill="1" applyBorder="1" applyAlignment="1">
      <alignment horizontal="center" vertical="top" wrapText="1"/>
    </xf>
    <xf numFmtId="166" fontId="6" fillId="14" borderId="23" xfId="0" applyNumberFormat="1" applyFont="1" applyFill="1" applyBorder="1" applyAlignment="1">
      <alignment horizontal="center" vertical="top" wrapText="1"/>
    </xf>
    <xf numFmtId="167" fontId="6" fillId="14" borderId="21" xfId="0" applyNumberFormat="1" applyFont="1" applyFill="1" applyBorder="1" applyAlignment="1">
      <alignment horizontal="center" vertical="top" wrapText="1"/>
    </xf>
    <xf numFmtId="0" fontId="6" fillId="14" borderId="22" xfId="0" applyFont="1" applyFill="1" applyBorder="1" applyAlignment="1">
      <alignment horizontal="center" vertical="top" wrapText="1"/>
    </xf>
    <xf numFmtId="0" fontId="6" fillId="14" borderId="24" xfId="0" applyFont="1" applyFill="1" applyBorder="1" applyAlignment="1">
      <alignment horizontal="center" vertical="top" wrapText="1"/>
    </xf>
    <xf numFmtId="0" fontId="6" fillId="14" borderId="23" xfId="0" applyFont="1" applyFill="1" applyBorder="1" applyAlignment="1">
      <alignment horizontal="left" vertical="top" wrapText="1"/>
    </xf>
    <xf numFmtId="0" fontId="8" fillId="15" borderId="0" xfId="0" applyFont="1" applyFill="1" applyAlignment="1">
      <alignment vertical="top" wrapText="1"/>
    </xf>
    <xf numFmtId="165" fontId="6" fillId="14" borderId="23" xfId="0" applyNumberFormat="1" applyFont="1" applyFill="1" applyBorder="1" applyAlignment="1">
      <alignment horizontal="center" vertical="top" wrapText="1"/>
    </xf>
    <xf numFmtId="168" fontId="6" fillId="14" borderId="10" xfId="0" applyNumberFormat="1" applyFont="1" applyFill="1" applyBorder="1" applyAlignment="1">
      <alignment horizontal="center" vertical="top" wrapText="1"/>
    </xf>
    <xf numFmtId="169" fontId="6" fillId="14" borderId="23" xfId="0" applyNumberFormat="1" applyFont="1" applyFill="1" applyBorder="1" applyAlignment="1">
      <alignment horizontal="center" vertical="top" wrapText="1"/>
    </xf>
    <xf numFmtId="167" fontId="8" fillId="14" borderId="21" xfId="0" applyNumberFormat="1" applyFont="1" applyFill="1" applyBorder="1" applyAlignment="1">
      <alignment horizontal="center" vertical="top" wrapText="1"/>
    </xf>
    <xf numFmtId="0" fontId="8" fillId="14" borderId="23" xfId="0" applyFont="1" applyFill="1" applyBorder="1" applyAlignment="1">
      <alignment horizontal="left" vertical="top" wrapText="1"/>
    </xf>
    <xf numFmtId="0" fontId="8" fillId="14" borderId="0" xfId="0" applyFont="1" applyFill="1" applyAlignment="1">
      <alignment vertical="top" wrapText="1"/>
    </xf>
    <xf numFmtId="0" fontId="1" fillId="14" borderId="6" xfId="0" applyFont="1" applyFill="1" applyBorder="1" applyAlignment="1">
      <alignment horizontal="left" vertical="top" wrapText="1"/>
    </xf>
    <xf numFmtId="0" fontId="1" fillId="15" borderId="6" xfId="0" applyFont="1" applyFill="1" applyBorder="1" applyAlignment="1">
      <alignment horizontal="left" vertical="top" wrapText="1"/>
    </xf>
    <xf numFmtId="0" fontId="6" fillId="14" borderId="6" xfId="0" applyFont="1" applyFill="1" applyBorder="1" applyAlignment="1">
      <alignment horizontal="left" vertical="top" wrapText="1"/>
    </xf>
    <xf numFmtId="164" fontId="6" fillId="14" borderId="20" xfId="0" applyNumberFormat="1" applyFont="1" applyFill="1" applyBorder="1" applyAlignment="1">
      <alignment horizontal="left" vertical="top" wrapText="1"/>
    </xf>
    <xf numFmtId="164" fontId="6" fillId="14" borderId="10" xfId="0" applyNumberFormat="1" applyFont="1" applyFill="1" applyBorder="1" applyAlignment="1">
      <alignment horizontal="center" vertical="top" wrapText="1"/>
    </xf>
    <xf numFmtId="164" fontId="6" fillId="14" borderId="21" xfId="0" applyNumberFormat="1" applyFont="1" applyFill="1" applyBorder="1" applyAlignment="1">
      <alignment horizontal="center" vertical="top" wrapText="1"/>
    </xf>
    <xf numFmtId="164" fontId="6" fillId="14" borderId="22" xfId="0" applyNumberFormat="1" applyFont="1" applyFill="1" applyBorder="1" applyAlignment="1">
      <alignment horizontal="center" vertical="top" wrapText="1"/>
    </xf>
    <xf numFmtId="164" fontId="6" fillId="14" borderId="23" xfId="0" applyNumberFormat="1" applyFont="1" applyFill="1" applyBorder="1" applyAlignment="1">
      <alignment horizontal="center" vertical="top" wrapText="1"/>
    </xf>
    <xf numFmtId="170" fontId="6" fillId="14" borderId="21" xfId="0" applyNumberFormat="1" applyFont="1" applyFill="1" applyBorder="1" applyAlignment="1">
      <alignment horizontal="center" vertical="top" wrapText="1"/>
    </xf>
    <xf numFmtId="170" fontId="6" fillId="14" borderId="22" xfId="0" applyNumberFormat="1" applyFont="1" applyFill="1" applyBorder="1" applyAlignment="1">
      <alignment horizontal="center" vertical="top" wrapText="1"/>
    </xf>
    <xf numFmtId="0" fontId="21" fillId="14" borderId="6" xfId="0" applyFont="1" applyFill="1" applyBorder="1" applyAlignment="1">
      <alignment vertical="top" wrapText="1"/>
    </xf>
    <xf numFmtId="0" fontId="4" fillId="16" borderId="20" xfId="0" applyFont="1" applyFill="1" applyBorder="1" applyAlignment="1">
      <alignment horizontal="left" vertical="top"/>
    </xf>
    <xf numFmtId="164" fontId="6" fillId="16" borderId="20" xfId="0" applyNumberFormat="1" applyFont="1" applyFill="1" applyBorder="1" applyAlignment="1">
      <alignment horizontal="left" vertical="top"/>
    </xf>
    <xf numFmtId="164" fontId="6" fillId="16" borderId="10" xfId="0" applyNumberFormat="1" applyFont="1" applyFill="1" applyBorder="1" applyAlignment="1">
      <alignment horizontal="center" vertical="top"/>
    </xf>
    <xf numFmtId="164" fontId="6" fillId="16" borderId="21" xfId="0" applyNumberFormat="1" applyFont="1" applyFill="1" applyBorder="1" applyAlignment="1">
      <alignment horizontal="center" vertical="top"/>
    </xf>
    <xf numFmtId="164" fontId="6" fillId="16" borderId="22" xfId="0" applyNumberFormat="1" applyFont="1" applyFill="1" applyBorder="1" applyAlignment="1">
      <alignment horizontal="center" vertical="top"/>
    </xf>
    <xf numFmtId="164" fontId="6" fillId="16" borderId="23" xfId="0" applyNumberFormat="1" applyFont="1" applyFill="1" applyBorder="1" applyAlignment="1">
      <alignment horizontal="center" vertical="top"/>
    </xf>
    <xf numFmtId="165" fontId="6" fillId="16" borderId="10" xfId="0" applyNumberFormat="1" applyFont="1" applyFill="1" applyBorder="1" applyAlignment="1">
      <alignment horizontal="center" vertical="top"/>
    </xf>
    <xf numFmtId="165" fontId="6" fillId="16" borderId="21" xfId="0" applyNumberFormat="1" applyFont="1" applyFill="1" applyBorder="1" applyAlignment="1">
      <alignment horizontal="center" vertical="top"/>
    </xf>
    <xf numFmtId="165" fontId="6" fillId="16" borderId="22" xfId="0" applyNumberFormat="1" applyFont="1" applyFill="1" applyBorder="1" applyAlignment="1">
      <alignment horizontal="center" vertical="top"/>
    </xf>
    <xf numFmtId="166" fontId="6" fillId="16" borderId="23" xfId="0" applyNumberFormat="1" applyFont="1" applyFill="1" applyBorder="1" applyAlignment="1">
      <alignment horizontal="center" vertical="top"/>
    </xf>
    <xf numFmtId="0" fontId="4" fillId="16" borderId="13" xfId="0" applyFont="1" applyFill="1" applyBorder="1" applyAlignment="1">
      <alignment horizontal="left" vertical="top"/>
    </xf>
    <xf numFmtId="164" fontId="6" fillId="16" borderId="13" xfId="0" applyNumberFormat="1" applyFont="1" applyFill="1" applyBorder="1" applyAlignment="1">
      <alignment horizontal="left" vertical="top"/>
    </xf>
    <xf numFmtId="164" fontId="6" fillId="16" borderId="14" xfId="0" applyNumberFormat="1" applyFont="1" applyFill="1" applyBorder="1" applyAlignment="1">
      <alignment horizontal="center" vertical="top"/>
    </xf>
    <xf numFmtId="164" fontId="6" fillId="16" borderId="15" xfId="0" applyNumberFormat="1" applyFont="1" applyFill="1" applyBorder="1" applyAlignment="1">
      <alignment horizontal="center" vertical="top"/>
    </xf>
    <xf numFmtId="164" fontId="6" fillId="16" borderId="16" xfId="0" applyNumberFormat="1" applyFont="1" applyFill="1" applyBorder="1" applyAlignment="1">
      <alignment horizontal="center" vertical="top"/>
    </xf>
    <xf numFmtId="164" fontId="6" fillId="16" borderId="12" xfId="0" applyNumberFormat="1" applyFont="1" applyFill="1" applyBorder="1" applyAlignment="1">
      <alignment horizontal="center" vertical="top"/>
    </xf>
    <xf numFmtId="165" fontId="6" fillId="16" borderId="14" xfId="0" applyNumberFormat="1" applyFont="1" applyFill="1" applyBorder="1" applyAlignment="1">
      <alignment horizontal="center" vertical="top"/>
    </xf>
    <xf numFmtId="165" fontId="6" fillId="16" borderId="15" xfId="0" applyNumberFormat="1" applyFont="1" applyFill="1" applyBorder="1" applyAlignment="1">
      <alignment horizontal="center" vertical="top"/>
    </xf>
    <xf numFmtId="165" fontId="6" fillId="16" borderId="16" xfId="0" applyNumberFormat="1" applyFont="1" applyFill="1" applyBorder="1" applyAlignment="1">
      <alignment horizontal="center" vertical="top"/>
    </xf>
    <xf numFmtId="166" fontId="6" fillId="16" borderId="12" xfId="0" applyNumberFormat="1" applyFont="1" applyFill="1" applyBorder="1" applyAlignment="1">
      <alignment horizontal="center" vertical="top"/>
    </xf>
    <xf numFmtId="170" fontId="6" fillId="16" borderId="21" xfId="0" applyNumberFormat="1" applyFont="1" applyFill="1" applyBorder="1" applyAlignment="1">
      <alignment horizontal="center" vertical="top" wrapText="1"/>
    </xf>
    <xf numFmtId="170" fontId="6" fillId="16" borderId="22" xfId="0" applyNumberFormat="1" applyFont="1" applyFill="1" applyBorder="1" applyAlignment="1">
      <alignment horizontal="left" vertical="top" wrapText="1"/>
    </xf>
    <xf numFmtId="0" fontId="6" fillId="16" borderId="22" xfId="0" applyFont="1" applyFill="1" applyBorder="1" applyAlignment="1">
      <alignment vertical="top"/>
    </xf>
    <xf numFmtId="0" fontId="6" fillId="16" borderId="24" xfId="0" applyFont="1" applyFill="1" applyBorder="1" applyAlignment="1">
      <alignment vertical="top"/>
    </xf>
    <xf numFmtId="0" fontId="6" fillId="16" borderId="23" xfId="0" applyFont="1" applyFill="1" applyBorder="1" applyAlignment="1">
      <alignment horizontal="left" vertical="top" wrapText="1"/>
    </xf>
    <xf numFmtId="0" fontId="8" fillId="17" borderId="0" xfId="0" applyFont="1" applyFill="1" applyAlignment="1">
      <alignment vertical="top"/>
    </xf>
    <xf numFmtId="165" fontId="6" fillId="16" borderId="23" xfId="0" applyNumberFormat="1" applyFont="1" applyFill="1" applyBorder="1" applyAlignment="1">
      <alignment horizontal="center" vertical="top"/>
    </xf>
    <xf numFmtId="168" fontId="6" fillId="16" borderId="10" xfId="0" applyNumberFormat="1" applyFont="1" applyFill="1" applyBorder="1" applyAlignment="1">
      <alignment horizontal="center" vertical="top"/>
    </xf>
    <xf numFmtId="169" fontId="6" fillId="16" borderId="23" xfId="0" applyNumberFormat="1" applyFont="1" applyFill="1" applyBorder="1" applyAlignment="1">
      <alignment horizontal="center" vertical="top"/>
    </xf>
    <xf numFmtId="0" fontId="21" fillId="16" borderId="6" xfId="0" applyFont="1" applyFill="1" applyBorder="1" applyAlignment="1">
      <alignment vertical="top"/>
    </xf>
    <xf numFmtId="165" fontId="6" fillId="16" borderId="12" xfId="0" applyNumberFormat="1" applyFont="1" applyFill="1" applyBorder="1" applyAlignment="1">
      <alignment horizontal="center" vertical="top"/>
    </xf>
    <xf numFmtId="0" fontId="8" fillId="16" borderId="0" xfId="0" applyFont="1" applyFill="1" applyAlignment="1">
      <alignment vertical="top"/>
    </xf>
    <xf numFmtId="168" fontId="6" fillId="16" borderId="14" xfId="0" applyNumberFormat="1" applyFont="1" applyFill="1" applyBorder="1" applyAlignment="1">
      <alignment horizontal="center" vertical="top"/>
    </xf>
    <xf numFmtId="169" fontId="6" fillId="16" borderId="12" xfId="0" applyNumberFormat="1" applyFont="1" applyFill="1" applyBorder="1" applyAlignment="1">
      <alignment horizontal="center"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horizontal="left" vertical="top" wrapText="1"/>
    </xf>
    <xf numFmtId="172" fontId="26" fillId="0" borderId="0" xfId="0" applyNumberFormat="1" applyFont="1" applyAlignment="1">
      <alignment horizontal="left" vertical="top" wrapText="1"/>
    </xf>
    <xf numFmtId="0" fontId="27" fillId="0" borderId="8" xfId="0" applyFont="1" applyBorder="1" applyAlignment="1">
      <alignment horizontal="center" vertical="top"/>
    </xf>
    <xf numFmtId="0" fontId="27" fillId="0" borderId="0" xfId="0" applyFont="1" applyAlignment="1">
      <alignment horizontal="center" vertical="top"/>
    </xf>
    <xf numFmtId="0" fontId="27" fillId="0" borderId="44" xfId="0" applyFont="1" applyBorder="1" applyAlignment="1">
      <alignment horizontal="center" vertical="top"/>
    </xf>
    <xf numFmtId="165" fontId="26" fillId="0" borderId="8" xfId="0" applyNumberFormat="1" applyFont="1" applyBorder="1" applyAlignment="1">
      <alignment horizontal="center" vertical="top"/>
    </xf>
    <xf numFmtId="165" fontId="26" fillId="0" borderId="0" xfId="0" applyNumberFormat="1" applyFont="1" applyAlignment="1">
      <alignment horizontal="center" vertical="top"/>
    </xf>
    <xf numFmtId="165" fontId="27" fillId="0" borderId="0" xfId="0" applyNumberFormat="1" applyFont="1" applyAlignment="1">
      <alignment horizontal="center" vertical="top"/>
    </xf>
    <xf numFmtId="165" fontId="28" fillId="0" borderId="44" xfId="0" applyNumberFormat="1" applyFont="1" applyBorder="1" applyAlignment="1">
      <alignment horizontal="center" vertical="top"/>
    </xf>
    <xf numFmtId="0" fontId="27" fillId="0" borderId="8" xfId="0" applyFont="1" applyBorder="1" applyAlignment="1">
      <alignment horizontal="left" vertical="top"/>
    </xf>
    <xf numFmtId="14" fontId="27" fillId="0" borderId="0" xfId="0" applyNumberFormat="1" applyFont="1" applyAlignment="1">
      <alignment horizontal="center" vertical="top"/>
    </xf>
    <xf numFmtId="165" fontId="26" fillId="0" borderId="0" xfId="0" applyNumberFormat="1" applyFont="1" applyAlignment="1">
      <alignment horizontal="left" vertical="top" wrapText="1"/>
    </xf>
    <xf numFmtId="0" fontId="27" fillId="0" borderId="0" xfId="0" applyFont="1" applyAlignment="1">
      <alignment vertical="top" wrapText="1"/>
    </xf>
    <xf numFmtId="165" fontId="27" fillId="0" borderId="8" xfId="0" applyNumberFormat="1" applyFont="1" applyBorder="1" applyAlignment="1">
      <alignment horizontal="center" vertical="top"/>
    </xf>
    <xf numFmtId="0" fontId="27" fillId="0" borderId="0" xfId="0" applyFont="1"/>
    <xf numFmtId="0" fontId="28" fillId="0" borderId="0" xfId="0" applyFont="1" applyAlignment="1">
      <alignment horizontal="left" vertical="top"/>
    </xf>
    <xf numFmtId="0" fontId="28" fillId="0" borderId="0" xfId="0" applyFont="1" applyAlignment="1">
      <alignment vertical="top" wrapText="1"/>
    </xf>
    <xf numFmtId="0" fontId="28" fillId="0" borderId="0" xfId="0" applyFont="1" applyAlignment="1">
      <alignment horizontal="left" vertical="top" wrapText="1"/>
    </xf>
    <xf numFmtId="165" fontId="28" fillId="0" borderId="8" xfId="0" applyNumberFormat="1" applyFont="1" applyBorder="1" applyAlignment="1">
      <alignment horizontal="center" vertical="top"/>
    </xf>
    <xf numFmtId="165" fontId="28" fillId="0" borderId="0" xfId="0" applyNumberFormat="1" applyFont="1" applyAlignment="1">
      <alignment horizontal="center" vertical="top"/>
    </xf>
    <xf numFmtId="0" fontId="28" fillId="0" borderId="8" xfId="0" applyFont="1" applyBorder="1" applyAlignment="1">
      <alignment horizontal="left" vertical="top"/>
    </xf>
    <xf numFmtId="0" fontId="28" fillId="0" borderId="0" xfId="0" applyFont="1" applyAlignment="1">
      <alignment horizontal="center" vertical="top"/>
    </xf>
    <xf numFmtId="0" fontId="27" fillId="0" borderId="0" xfId="0" applyFont="1" applyAlignment="1">
      <alignment wrapText="1"/>
    </xf>
    <xf numFmtId="0" fontId="27" fillId="0" borderId="0" xfId="0" applyFont="1" applyAlignment="1">
      <alignment horizontal="center"/>
    </xf>
    <xf numFmtId="0" fontId="27" fillId="0" borderId="0" xfId="0" applyFont="1" applyAlignment="1">
      <alignment horizontal="left"/>
    </xf>
    <xf numFmtId="0" fontId="8" fillId="0" borderId="0" xfId="0" applyFont="1"/>
    <xf numFmtId="0" fontId="12" fillId="2" borderId="0" xfId="0" applyFont="1" applyFill="1" applyAlignment="1">
      <alignment horizontal="left" vertical="top" wrapText="1"/>
    </xf>
    <xf numFmtId="0" fontId="12" fillId="2" borderId="0" xfId="0" applyFont="1" applyFill="1" applyAlignment="1">
      <alignment vertical="top" wrapText="1"/>
    </xf>
    <xf numFmtId="0" fontId="12" fillId="9" borderId="8" xfId="0" applyFont="1" applyFill="1" applyBorder="1" applyAlignment="1">
      <alignment horizontal="left" vertical="top" wrapText="1"/>
    </xf>
    <xf numFmtId="0" fontId="12" fillId="9" borderId="0" xfId="0" applyFont="1" applyFill="1" applyAlignment="1">
      <alignment horizontal="left" vertical="top" wrapText="1"/>
    </xf>
    <xf numFmtId="0" fontId="12" fillId="9" borderId="44" xfId="0" applyFont="1" applyFill="1" applyBorder="1" applyAlignment="1">
      <alignment horizontal="left" vertical="top" wrapText="1"/>
    </xf>
    <xf numFmtId="0" fontId="12" fillId="10" borderId="8" xfId="0" applyFont="1" applyFill="1" applyBorder="1" applyAlignment="1">
      <alignment horizontal="left" vertical="top" wrapText="1"/>
    </xf>
    <xf numFmtId="0" fontId="12" fillId="10" borderId="0" xfId="0" applyFont="1" applyFill="1" applyAlignment="1">
      <alignment horizontal="left" vertical="top" wrapText="1"/>
    </xf>
    <xf numFmtId="0" fontId="12" fillId="10" borderId="44" xfId="0" applyFont="1" applyFill="1" applyBorder="1" applyAlignment="1">
      <alignment horizontal="left" vertical="top" wrapText="1"/>
    </xf>
    <xf numFmtId="0" fontId="12" fillId="11" borderId="8" xfId="0" applyFont="1" applyFill="1" applyBorder="1" applyAlignment="1">
      <alignment horizontal="left" vertical="top" wrapText="1"/>
    </xf>
    <xf numFmtId="0" fontId="12" fillId="11" borderId="0" xfId="0" applyFont="1" applyFill="1" applyAlignment="1">
      <alignment horizontal="left" vertical="top" wrapText="1"/>
    </xf>
    <xf numFmtId="0" fontId="12" fillId="11" borderId="44" xfId="0" applyFont="1" applyFill="1" applyBorder="1" applyAlignment="1">
      <alignment horizontal="left" vertical="top" wrapText="1"/>
    </xf>
    <xf numFmtId="0" fontId="12" fillId="12" borderId="8" xfId="0" applyFont="1" applyFill="1" applyBorder="1" applyAlignment="1">
      <alignment horizontal="left" vertical="top" wrapText="1"/>
    </xf>
    <xf numFmtId="0" fontId="12" fillId="12" borderId="0" xfId="0" applyFont="1" applyFill="1" applyAlignment="1">
      <alignment horizontal="left" vertical="top" wrapText="1"/>
    </xf>
    <xf numFmtId="0" fontId="8" fillId="18" borderId="0" xfId="0" applyFont="1" applyFill="1" applyAlignment="1">
      <alignment wrapText="1"/>
    </xf>
    <xf numFmtId="0" fontId="8" fillId="18" borderId="0" xfId="0" applyFont="1" applyFill="1"/>
    <xf numFmtId="0" fontId="29" fillId="19" borderId="0" xfId="0" applyFont="1" applyFill="1" applyAlignment="1">
      <alignment horizontal="left" vertical="center"/>
    </xf>
    <xf numFmtId="0" fontId="20" fillId="19" borderId="0" xfId="0" applyFont="1" applyFill="1" applyAlignment="1">
      <alignment vertical="center"/>
    </xf>
    <xf numFmtId="0" fontId="6" fillId="9" borderId="3" xfId="0" applyFont="1" applyFill="1" applyBorder="1" applyAlignment="1">
      <alignment horizontal="center" vertical="center"/>
    </xf>
    <xf numFmtId="0" fontId="6" fillId="10" borderId="3" xfId="0" applyFont="1" applyFill="1" applyBorder="1" applyAlignment="1">
      <alignment horizontal="center" vertical="center"/>
    </xf>
    <xf numFmtId="0" fontId="6" fillId="11" borderId="3" xfId="0" applyFont="1" applyFill="1" applyBorder="1" applyAlignment="1">
      <alignment horizontal="center" vertical="center" wrapText="1"/>
    </xf>
    <xf numFmtId="0" fontId="6" fillId="12" borderId="3" xfId="0" applyFont="1" applyFill="1" applyBorder="1" applyAlignment="1">
      <alignment horizontal="center"/>
    </xf>
    <xf numFmtId="0" fontId="2" fillId="18" borderId="0" xfId="0" applyFont="1" applyFill="1" applyAlignment="1">
      <alignment horizontal="left" vertical="center"/>
    </xf>
    <xf numFmtId="0" fontId="5" fillId="8" borderId="42" xfId="0" applyFont="1" applyFill="1" applyBorder="1" applyAlignment="1">
      <alignment horizontal="left"/>
    </xf>
    <xf numFmtId="49" fontId="5" fillId="8" borderId="33" xfId="0" applyNumberFormat="1" applyFont="1" applyFill="1" applyBorder="1" applyAlignment="1">
      <alignment horizontal="left" vertical="center" wrapText="1"/>
    </xf>
    <xf numFmtId="0" fontId="5" fillId="8" borderId="43" xfId="0" applyFont="1" applyFill="1" applyBorder="1" applyAlignment="1">
      <alignment horizontal="left"/>
    </xf>
    <xf numFmtId="0" fontId="5" fillId="8" borderId="41" xfId="0" applyFont="1" applyFill="1" applyBorder="1" applyAlignment="1">
      <alignment horizontal="left"/>
    </xf>
    <xf numFmtId="0" fontId="2" fillId="18" borderId="0" xfId="0" applyFont="1" applyFill="1" applyAlignment="1">
      <alignment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xf>
    <xf numFmtId="0" fontId="4" fillId="2" borderId="9" xfId="0" applyFont="1" applyFill="1" applyBorder="1" applyAlignment="1">
      <alignment horizontal="center"/>
    </xf>
    <xf numFmtId="0" fontId="4" fillId="2" borderId="9" xfId="0" applyFont="1" applyFill="1" applyBorder="1" applyAlignment="1">
      <alignment horizontal="center" wrapText="1"/>
    </xf>
    <xf numFmtId="0" fontId="6" fillId="2" borderId="10" xfId="0" applyFont="1" applyFill="1" applyBorder="1" applyAlignment="1">
      <alignment horizontal="center" vertical="center" textRotation="90" wrapText="1"/>
    </xf>
    <xf numFmtId="49" fontId="4" fillId="3" borderId="11" xfId="0" applyNumberFormat="1" applyFont="1" applyFill="1" applyBorder="1" applyAlignment="1">
      <alignment horizontal="center" wrapText="1"/>
    </xf>
    <xf numFmtId="49" fontId="4" fillId="4" borderId="11" xfId="0" applyNumberFormat="1" applyFont="1" applyFill="1" applyBorder="1" applyAlignment="1">
      <alignment horizontal="center" vertical="center"/>
    </xf>
    <xf numFmtId="0" fontId="7" fillId="2" borderId="12" xfId="0" applyFont="1" applyFill="1" applyBorder="1" applyAlignment="1">
      <alignment horizontal="center" wrapText="1"/>
    </xf>
    <xf numFmtId="0" fontId="19" fillId="13" borderId="0" xfId="0" applyFont="1" applyFill="1" applyAlignment="1">
      <alignment horizontal="left" vertical="center"/>
    </xf>
  </cellXfs>
  <cellStyles count="1">
    <cellStyle name="Normal" xfId="0" builtinId="0"/>
  </cellStyles>
  <dxfs count="65">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border diagonalUp="0" diagonalDown="0" outline="0">
        <left style="medium">
          <color auto="1"/>
        </left>
        <right/>
        <top/>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border diagonalUp="0" diagonalDown="0" outline="0">
        <left/>
        <right style="medium">
          <color auto="1"/>
        </right>
        <top/>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border diagonalUp="0" diagonalDown="0" outline="0">
        <left style="medium">
          <color auto="1"/>
        </left>
        <right/>
        <top/>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border diagonalUp="0" diagonalDown="0" outline="0">
        <left style="medium">
          <color auto="1"/>
        </left>
        <right/>
        <top/>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border diagonalUp="0" diagonalDown="0" outline="0">
        <left style="medium">
          <color auto="1"/>
        </left>
        <right/>
        <top/>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border diagonalUp="0" diagonalDown="0" outline="0">
        <left style="medium">
          <color auto="1"/>
        </left>
        <right/>
        <top/>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border diagonalUp="0" diagonalDown="0" outline="0">
        <left style="medium">
          <color auto="1"/>
        </left>
        <right/>
        <top/>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border diagonalUp="0" diagonalDown="0" outline="0">
        <left style="medium">
          <color auto="1"/>
        </left>
        <right/>
        <top/>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border diagonalUp="0" diagonalDown="0" outline="0">
        <left style="medium">
          <color auto="1"/>
        </left>
        <right/>
        <top/>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numFmt numFmtId="165" formatCode="\$#,##0_);&quot;($&quot;#,##0\)"/>
      <alignment horizontal="center" vertical="top" textRotation="0" wrapText="0" indent="0" justifyLastLine="0" shrinkToFit="0" readingOrder="0"/>
      <border diagonalUp="0" diagonalDown="0" outline="0">
        <left style="medium">
          <color auto="1"/>
        </left>
        <right/>
        <top/>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strike val="0"/>
        <outline val="0"/>
        <shadow val="0"/>
        <u val="none"/>
        <vertAlign val="baseline"/>
        <sz val="12"/>
        <name val="Arial"/>
        <family val="2"/>
        <scheme val="none"/>
      </font>
    </dxf>
    <dxf>
      <font>
        <strike val="0"/>
        <outline val="0"/>
        <shadow val="0"/>
        <u val="none"/>
        <vertAlign val="baseline"/>
        <sz val="12"/>
        <name val="Arial"/>
        <family val="2"/>
        <charset val="1"/>
        <scheme val="none"/>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C9C9"/>
      <rgbColor rgb="FF808080"/>
      <rgbColor rgb="FF5B9BD5"/>
      <rgbColor rgb="FF993366"/>
      <rgbColor rgb="FFF2F2F2"/>
      <rgbColor rgb="FFE7E6E6"/>
      <rgbColor rgb="FF660066"/>
      <rgbColor rgb="FFFF8080"/>
      <rgbColor rgb="FF0066CC"/>
      <rgbColor rgb="FFB4C7E7"/>
      <rgbColor rgb="FF000080"/>
      <rgbColor rgb="FFFF00FF"/>
      <rgbColor rgb="FFFFFF00"/>
      <rgbColor rgb="FF00FFFF"/>
      <rgbColor rgb="FF800080"/>
      <rgbColor rgb="FF800000"/>
      <rgbColor rgb="FF008080"/>
      <rgbColor rgb="FF0000FF"/>
      <rgbColor rgb="FF00CCFF"/>
      <rgbColor rgb="FFD6DCE5"/>
      <rgbColor rgb="FFC5E0B4"/>
      <rgbColor rgb="FFFFE699"/>
      <rgbColor rgb="FFD9D9D9"/>
      <rgbColor rgb="FFFF99CC"/>
      <rgbColor rgb="FFCC99FF"/>
      <rgbColor rgb="FFF8CBAD"/>
      <rgbColor rgb="FF3366FF"/>
      <rgbColor rgb="FF33CCCC"/>
      <rgbColor rgb="FF99CC00"/>
      <rgbColor rgb="FFFFC0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2037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30</xdr:row>
      <xdr:rowOff>34688</xdr:rowOff>
    </xdr:from>
    <xdr:to>
      <xdr:col>4</xdr:col>
      <xdr:colOff>249699</xdr:colOff>
      <xdr:row>31</xdr:row>
      <xdr:rowOff>3713</xdr:rowOff>
    </xdr:to>
    <xdr:sp macro="" textlink="">
      <xdr:nvSpPr>
        <xdr:cNvPr id="2" name="Holder 5">
          <a:extLst>
            <a:ext uri="{FF2B5EF4-FFF2-40B4-BE49-F238E27FC236}">
              <a16:creationId xmlns:a16="http://schemas.microsoft.com/office/drawing/2014/main" id="{ACF87C1E-5A8A-E3B1-FF1B-BF2AACDCF7A7}"/>
            </a:ext>
          </a:extLst>
        </xdr:cNvPr>
        <xdr:cNvSpPr txBox="1">
          <a:spLocks/>
        </xdr:cNvSpPr>
      </xdr:nvSpPr>
      <xdr:spPr>
        <a:xfrm>
          <a:off x="0" y="18391961"/>
          <a:ext cx="4521517" cy="176843"/>
        </a:xfrm>
        <a:prstGeom prst="rect">
          <a:avLst/>
        </a:prstGeom>
        <a:noFill/>
        <a:ln>
          <a:noFill/>
        </a:ln>
      </xdr:spPr>
      <xdr:txBody>
        <a:bodyPr spcFirstLastPara="1" wrap="square" lIns="0" tIns="0" rIns="0" bIns="0" anchor="ctr"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a:spcBef>
              <a:spcPts val="0"/>
            </a:spcBef>
            <a:spcAft>
              <a:spcPts val="0"/>
            </a:spcAft>
          </a:pPr>
          <a:r>
            <a:rPr lang="en-US" sz="1200" kern="1200">
              <a:solidFill>
                <a:schemeClr val="tx1"/>
              </a:solidFill>
              <a:effectLst/>
              <a:latin typeface="Arial" panose="020B0604020202020204" pitchFamily="34" charset="0"/>
              <a:ea typeface="Calibri" panose="020F0502020204030204" pitchFamily="34" charset="0"/>
              <a:cs typeface="Arial" panose="020B0604020202020204" pitchFamily="34" charset="0"/>
            </a:rPr>
            <a:t>© 100-Day Advisors    MandAPlaybook.com</a:t>
          </a:r>
          <a:endParaRPr lang="en-US" sz="1200">
            <a:solidFill>
              <a:schemeClr val="tx1"/>
            </a:solidFill>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editAs="oneCell">
    <xdr:from>
      <xdr:col>0</xdr:col>
      <xdr:colOff>1</xdr:colOff>
      <xdr:row>0</xdr:row>
      <xdr:rowOff>34639</xdr:rowOff>
    </xdr:from>
    <xdr:to>
      <xdr:col>2</xdr:col>
      <xdr:colOff>700522</xdr:colOff>
      <xdr:row>2</xdr:row>
      <xdr:rowOff>150093</xdr:rowOff>
    </xdr:to>
    <xdr:pic>
      <xdr:nvPicPr>
        <xdr:cNvPr id="3" name="Picture 2" descr="A logo with black text&#10;&#10;Description automatically generated">
          <a:extLst>
            <a:ext uri="{FF2B5EF4-FFF2-40B4-BE49-F238E27FC236}">
              <a16:creationId xmlns:a16="http://schemas.microsoft.com/office/drawing/2014/main" id="{B4F9E713-6BD7-2C79-7E39-8448134C9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34639"/>
          <a:ext cx="3325091" cy="12007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3325091</xdr:colOff>
      <xdr:row>1</xdr:row>
      <xdr:rowOff>845127</xdr:rowOff>
    </xdr:to>
    <xdr:pic>
      <xdr:nvPicPr>
        <xdr:cNvPr id="2" name="Picture 1" descr="A logo with black text&#10;&#10;Description automatically generated">
          <a:extLst>
            <a:ext uri="{FF2B5EF4-FFF2-40B4-BE49-F238E27FC236}">
              <a16:creationId xmlns:a16="http://schemas.microsoft.com/office/drawing/2014/main" id="{96D0CB88-4659-4E4B-B0E3-45AA815D55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325091" cy="1200727"/>
        </a:xfrm>
        <a:prstGeom prst="rect">
          <a:avLst/>
        </a:prstGeom>
      </xdr:spPr>
    </xdr:pic>
    <xdr:clientData/>
  </xdr:twoCellAnchor>
  <xdr:twoCellAnchor>
    <xdr:from>
      <xdr:col>0</xdr:col>
      <xdr:colOff>0</xdr:colOff>
      <xdr:row>50</xdr:row>
      <xdr:rowOff>0</xdr:rowOff>
    </xdr:from>
    <xdr:to>
      <xdr:col>0</xdr:col>
      <xdr:colOff>4521517</xdr:colOff>
      <xdr:row>51</xdr:row>
      <xdr:rowOff>11743</xdr:rowOff>
    </xdr:to>
    <xdr:sp macro="" textlink="">
      <xdr:nvSpPr>
        <xdr:cNvPr id="3" name="Holder 5">
          <a:extLst>
            <a:ext uri="{FF2B5EF4-FFF2-40B4-BE49-F238E27FC236}">
              <a16:creationId xmlns:a16="http://schemas.microsoft.com/office/drawing/2014/main" id="{9B475440-C623-014B-9797-7B96379F8C2E}"/>
            </a:ext>
          </a:extLst>
        </xdr:cNvPr>
        <xdr:cNvSpPr txBox="1">
          <a:spLocks/>
        </xdr:cNvSpPr>
      </xdr:nvSpPr>
      <xdr:spPr>
        <a:xfrm>
          <a:off x="0" y="21678900"/>
          <a:ext cx="4521517" cy="176843"/>
        </a:xfrm>
        <a:prstGeom prst="rect">
          <a:avLst/>
        </a:prstGeom>
        <a:noFill/>
        <a:ln>
          <a:noFill/>
        </a:ln>
      </xdr:spPr>
      <xdr:txBody>
        <a:bodyPr spcFirstLastPara="1" wrap="square" lIns="0" tIns="0" rIns="0" bIns="0" anchor="ctr"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a:spcBef>
              <a:spcPts val="0"/>
            </a:spcBef>
            <a:spcAft>
              <a:spcPts val="0"/>
            </a:spcAft>
          </a:pPr>
          <a:r>
            <a:rPr lang="en-US" sz="1200" kern="1200">
              <a:solidFill>
                <a:schemeClr val="tx1"/>
              </a:solidFill>
              <a:effectLst/>
              <a:latin typeface="Arial" panose="020B0604020202020204" pitchFamily="34" charset="0"/>
              <a:ea typeface="Calibri" panose="020F0502020204030204" pitchFamily="34" charset="0"/>
              <a:cs typeface="Arial" panose="020B0604020202020204" pitchFamily="34" charset="0"/>
            </a:rPr>
            <a:t>© 100-Day Advisors    MandAPlaybook.com</a:t>
          </a:r>
          <a:endParaRPr lang="en-US" sz="1200">
            <a:solidFill>
              <a:schemeClr val="tx1"/>
            </a:solidFill>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2664691</xdr:colOff>
      <xdr:row>0</xdr:row>
      <xdr:rowOff>1200727</xdr:rowOff>
    </xdr:to>
    <xdr:pic>
      <xdr:nvPicPr>
        <xdr:cNvPr id="2" name="Picture 1" descr="A logo with black text&#10;&#10;Description automatically generated">
          <a:extLst>
            <a:ext uri="{FF2B5EF4-FFF2-40B4-BE49-F238E27FC236}">
              <a16:creationId xmlns:a16="http://schemas.microsoft.com/office/drawing/2014/main" id="{8B444879-F586-BF4B-B3B8-96FD2A2456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325091" cy="1200727"/>
        </a:xfrm>
        <a:prstGeom prst="rect">
          <a:avLst/>
        </a:prstGeom>
        <a:solidFill>
          <a:srgbClr val="203764"/>
        </a:solidFill>
      </xdr:spPr>
    </xdr:pic>
    <xdr:clientData/>
  </xdr:twoCellAnchor>
  <xdr:twoCellAnchor>
    <xdr:from>
      <xdr:col>0</xdr:col>
      <xdr:colOff>0</xdr:colOff>
      <xdr:row>34</xdr:row>
      <xdr:rowOff>0</xdr:rowOff>
    </xdr:from>
    <xdr:to>
      <xdr:col>2</xdr:col>
      <xdr:colOff>1143317</xdr:colOff>
      <xdr:row>35</xdr:row>
      <xdr:rowOff>11743</xdr:rowOff>
    </xdr:to>
    <xdr:sp macro="" textlink="">
      <xdr:nvSpPr>
        <xdr:cNvPr id="3" name="Holder 5">
          <a:extLst>
            <a:ext uri="{FF2B5EF4-FFF2-40B4-BE49-F238E27FC236}">
              <a16:creationId xmlns:a16="http://schemas.microsoft.com/office/drawing/2014/main" id="{B61EB77C-BE78-2D41-A92B-801EB28DDDD1}"/>
            </a:ext>
          </a:extLst>
        </xdr:cNvPr>
        <xdr:cNvSpPr txBox="1">
          <a:spLocks/>
        </xdr:cNvSpPr>
      </xdr:nvSpPr>
      <xdr:spPr>
        <a:xfrm>
          <a:off x="0" y="6832600"/>
          <a:ext cx="4521517" cy="176843"/>
        </a:xfrm>
        <a:prstGeom prst="rect">
          <a:avLst/>
        </a:prstGeom>
        <a:noFill/>
        <a:ln>
          <a:noFill/>
        </a:ln>
      </xdr:spPr>
      <xdr:txBody>
        <a:bodyPr spcFirstLastPara="1" wrap="square" lIns="0" tIns="0" rIns="0" bIns="0" anchor="ctr" anchorCtr="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a:spcBef>
              <a:spcPts val="0"/>
            </a:spcBef>
            <a:spcAft>
              <a:spcPts val="0"/>
            </a:spcAft>
          </a:pPr>
          <a:r>
            <a:rPr lang="en-US" sz="1200" kern="1200">
              <a:solidFill>
                <a:schemeClr val="tx1"/>
              </a:solidFill>
              <a:effectLst/>
              <a:latin typeface="Arial" panose="020B0604020202020204" pitchFamily="34" charset="0"/>
              <a:ea typeface="Calibri" panose="020F0502020204030204" pitchFamily="34" charset="0"/>
              <a:cs typeface="Arial" panose="020B0604020202020204" pitchFamily="34" charset="0"/>
            </a:rPr>
            <a:t>© 100-Day Advisors    MandAPlaybook.com</a:t>
          </a:r>
          <a:endParaRPr lang="en-US" sz="1200">
            <a:solidFill>
              <a:schemeClr val="tx1"/>
            </a:solidFill>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AC29" totalsRowCount="1" headerRowDxfId="64">
  <autoFilter ref="A4:AC28" xr:uid="{00000000-0009-0000-0100-000001000000}"/>
  <tableColumns count="29">
    <tableColumn id="1" xr3:uid="{00000000-0010-0000-0000-000001000000}" name="Synergy Initiative #" totalsRowLabel="Total" dataDxfId="63" totalsRowDxfId="62"/>
    <tableColumn id="2" xr3:uid="{00000000-0010-0000-0000-000002000000}" name="Function - Business/Product Line - Sub-function" dataDxfId="61" totalsRowDxfId="60"/>
    <tableColumn id="3" xr3:uid="{00000000-0010-0000-0000-000003000000}" name="Workstream" dataDxfId="59" totalsRowDxfId="58"/>
    <tableColumn id="4" xr3:uid="{00000000-0010-0000-0000-000004000000}" name="Workstream Ref #" dataDxfId="57" totalsRowDxfId="56"/>
    <tableColumn id="5" xr3:uid="{00000000-0010-0000-0000-000005000000}" name="Description of Synergy Opportunity" dataDxfId="55" totalsRowDxfId="54"/>
    <tableColumn id="6" xr3:uid="{00000000-0010-0000-0000-000006000000}" name="Category" dataDxfId="53" totalsRowDxfId="52"/>
    <tableColumn id="7" xr3:uid="{00000000-0010-0000-0000-000007000000}" name="Date_x000a_Original Input" dataDxfId="51" totalsRowDxfId="50"/>
    <tableColumn id="8" xr3:uid="{00000000-0010-0000-0000-000008000000}" name="Date_x000a_Updated" dataDxfId="49" totalsRowDxfId="48"/>
    <tableColumn id="9" xr3:uid="{00000000-0010-0000-0000-000009000000}" name="Eliminate Redundancy" totalsRowFunction="custom" dataDxfId="47" totalsRowDxfId="46">
      <totalsRowFormula>SUBTOTAL(109,Table1[Salaries &amp; Wages])</totalsRowFormula>
    </tableColumn>
    <tableColumn id="10" xr3:uid="{00000000-0010-0000-0000-00000A000000}" name="Revenue Increase" totalsRowFunction="custom" dataDxfId="45" totalsRowDxfId="44">
      <totalsRowFormula>SUBTOTAL(109,Table1[Salaries &amp; Wages])</totalsRowFormula>
    </tableColumn>
    <tableColumn id="11" xr3:uid="{00000000-0010-0000-0000-00000B000000}" name="Service Level" totalsRowFunction="custom" dataDxfId="43" totalsRowDxfId="42">
      <totalsRowFormula>SUBTOTAL(109,Table1[Salaries &amp; Wages])</totalsRowFormula>
    </tableColumn>
    <tableColumn id="12" xr3:uid="{00000000-0010-0000-0000-00000C000000}" name="Service Delivery Model" totalsRowFunction="custom" dataDxfId="41" totalsRowDxfId="40">
      <totalsRowFormula>SUBTOTAL(109,Table1[Salaries &amp; Wages])</totalsRowFormula>
    </tableColumn>
    <tableColumn id="13" xr3:uid="{00000000-0010-0000-0000-00000D000000}" name="Phase 1: Opportunity Identified" totalsRowFunction="custom" dataDxfId="39" totalsRowDxfId="38">
      <totalsRowFormula>SUBTOTAL(109,Table1[Salaries &amp; Wages])</totalsRowFormula>
    </tableColumn>
    <tableColumn id="14" xr3:uid="{00000000-0010-0000-0000-00000E000000}" name="Phase 2: Approved" totalsRowFunction="custom" dataDxfId="37" totalsRowDxfId="36">
      <totalsRowFormula>SUBTOTAL(109,Table1[Salaries &amp; Wages])</totalsRowFormula>
    </tableColumn>
    <tableColumn id="15" xr3:uid="{00000000-0010-0000-0000-00000F000000}" name="Phase 3: Implemented" totalsRowFunction="custom" dataDxfId="35" totalsRowDxfId="34">
      <totalsRowFormula>SUBTOTAL(109,Table1[Salaries &amp; Wages])</totalsRowFormula>
    </tableColumn>
    <tableColumn id="16" xr3:uid="{00000000-0010-0000-0000-000010000000}" name="Salaries &amp; Wages" totalsRowFunction="sum" dataDxfId="33" totalsRowDxfId="32"/>
    <tableColumn id="17" xr3:uid="{00000000-0010-0000-0000-000011000000}" name="Payroll-related Costs" totalsRowFunction="sum" dataDxfId="31" totalsRowDxfId="30"/>
    <tableColumn id="18" xr3:uid="{00000000-0010-0000-0000-000012000000}" name="Dues/_x000a_Subscritpions" totalsRowFunction="sum" dataDxfId="29" totalsRowDxfId="28"/>
    <tableColumn id="19" xr3:uid="{00000000-0010-0000-0000-000013000000}" name="Facilities Costs" totalsRowFunction="sum" dataDxfId="27" totalsRowDxfId="26"/>
    <tableColumn id="20" xr3:uid="{00000000-0010-0000-0000-000014000000}" name="Other_x000a_Non-Labor" totalsRowFunction="sum" dataDxfId="25" totalsRowDxfId="24"/>
    <tableColumn id="21" xr3:uid="{00000000-0010-0000-0000-000015000000}" name="TOTAL" totalsRowFunction="sum" dataDxfId="23" totalsRowDxfId="22"/>
    <tableColumn id="22" xr3:uid="{00000000-0010-0000-0000-000016000000}" name="Position Title_x000a_(Labor reductions only, list all headcount reductions on separate lines)" dataDxfId="21" totalsRowDxfId="20"/>
    <tableColumn id="23" xr3:uid="{00000000-0010-0000-0000-000017000000}" name="Date_x000a_Estimated Implement" dataDxfId="19" totalsRowDxfId="18"/>
    <tableColumn id="24" xr3:uid="{00000000-0010-0000-0000-000018000000}" name="Date_x000a_Actual Implement" dataDxfId="17" totalsRowDxfId="16"/>
    <tableColumn id="25" xr3:uid="{00000000-0010-0000-0000-000019000000}" name="Risk-Exposure_x000a_L,M,H" dataDxfId="15" totalsRowDxfId="14"/>
    <tableColumn id="26" xr3:uid="{00000000-0010-0000-0000-00001A000000}" name="Difficulty" dataDxfId="13" totalsRowDxfId="12"/>
    <tableColumn id="27" xr3:uid="{00000000-0010-0000-0000-00001B000000}" name="Transfer?_x000a_Y/N" dataDxfId="11" totalsRowDxfId="10"/>
    <tableColumn id="28" xr3:uid="{00000000-0010-0000-0000-00001C000000}" name="Costs to achieve ($000s) (excluding severance)" dataDxfId="9" totalsRowDxfId="8"/>
    <tableColumn id="29" xr3:uid="{00000000-0010-0000-0000-00001D000000}" name="Comments_x000a_Discuss implications/considerations of implementing, key activities to be done to implement, potential risks to the company as a result of implementing, key milestones to achieve, difficulties or barriers to implementing" dataDxfId="7" totalsRow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E4" totalsRowShown="0" dataDxfId="5">
  <autoFilter ref="A2:E4" xr:uid="{00000000-0009-0000-0100-000002000000}"/>
  <tableColumns count="5">
    <tableColumn id="1" xr3:uid="{00000000-0010-0000-0100-000001000000}" name="Synergy Initiative #" dataDxfId="4"/>
    <tableColumn id="2" xr3:uid="{00000000-0010-0000-0100-000002000000}" name="Function - Business/Product Line - Sub-function" dataDxfId="3"/>
    <tableColumn id="3" xr3:uid="{00000000-0010-0000-0100-000003000000}" name="Employee Name" dataDxfId="2"/>
    <tableColumn id="4" xr3:uid="{00000000-0010-0000-0100-000004000000}" name="Last Day Worked_x000a_Estimated" dataDxfId="1"/>
    <tableColumn id="5" xr3:uid="{00000000-0010-0000-0100-000005000000}" name="Last Day Worked_x000a_Actual"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33"/>
  <sheetViews>
    <sheetView showGridLines="0" tabSelected="1" topLeftCell="C1" zoomScale="80" zoomScaleNormal="80" workbookViewId="0">
      <selection activeCell="Q4" sqref="Q4"/>
    </sheetView>
  </sheetViews>
  <sheetFormatPr defaultColWidth="8.85546875" defaultRowHeight="12.75" x14ac:dyDescent="0.2"/>
  <cols>
    <col min="1" max="1" width="11.85546875" customWidth="1"/>
    <col min="2" max="2" width="21.42578125" customWidth="1"/>
    <col min="3" max="3" width="12.42578125" customWidth="1"/>
    <col min="4" max="4" width="12.140625" customWidth="1"/>
    <col min="5" max="5" width="29.85546875" style="95" customWidth="1"/>
    <col min="6" max="6" width="11.28515625" customWidth="1"/>
    <col min="7" max="7" width="10.28515625" customWidth="1"/>
    <col min="8" max="8" width="9.42578125" customWidth="1"/>
    <col min="9" max="9" width="14.140625" style="96" customWidth="1"/>
    <col min="10" max="10" width="9.42578125" style="96" customWidth="1"/>
    <col min="11" max="11" width="7.42578125" style="96" customWidth="1"/>
    <col min="12" max="12" width="8.85546875" style="96"/>
    <col min="13" max="13" width="12.140625" customWidth="1"/>
    <col min="14" max="14" width="10.28515625" customWidth="1"/>
    <col min="15" max="15" width="13.7109375" customWidth="1"/>
    <col min="16" max="16" width="9.42578125" customWidth="1"/>
    <col min="17" max="17" width="7.85546875" customWidth="1"/>
    <col min="18" max="18" width="15.28515625" customWidth="1"/>
    <col min="19" max="19" width="9.140625" customWidth="1"/>
    <col min="21" max="21" width="7.7109375" customWidth="1"/>
    <col min="22" max="22" width="14.85546875" style="1" customWidth="1"/>
    <col min="23" max="23" width="12" style="96" customWidth="1"/>
    <col min="24" max="24" width="11.28515625" style="96" customWidth="1"/>
    <col min="25" max="26" width="9" customWidth="1"/>
    <col min="27" max="27" width="8.7109375" customWidth="1"/>
    <col min="28" max="28" width="14.28515625" customWidth="1"/>
    <col min="29" max="29" width="30.85546875" customWidth="1"/>
  </cols>
  <sheetData>
    <row r="1" spans="1:31" ht="48.95" customHeight="1" x14ac:dyDescent="0.2">
      <c r="D1" s="279" t="s">
        <v>276</v>
      </c>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96"/>
      <c r="AE1" s="96"/>
    </row>
    <row r="2" spans="1:31" s="96" customFormat="1" ht="36" customHeight="1" x14ac:dyDescent="0.2">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row>
    <row r="3" spans="1:31" ht="29.1" customHeight="1" x14ac:dyDescent="0.25">
      <c r="A3" s="257"/>
      <c r="B3" s="257"/>
      <c r="C3" s="257"/>
      <c r="D3" s="272"/>
      <c r="E3" s="271"/>
      <c r="F3" s="272"/>
      <c r="G3" s="272"/>
      <c r="H3" s="272"/>
      <c r="I3" s="275" t="s">
        <v>97</v>
      </c>
      <c r="J3" s="275"/>
      <c r="K3" s="275"/>
      <c r="L3" s="275"/>
      <c r="M3" s="276" t="s">
        <v>98</v>
      </c>
      <c r="N3" s="276"/>
      <c r="O3" s="276"/>
      <c r="P3" s="277" t="s">
        <v>99</v>
      </c>
      <c r="Q3" s="277"/>
      <c r="R3" s="277"/>
      <c r="S3" s="277"/>
      <c r="T3" s="277"/>
      <c r="U3" s="277"/>
      <c r="V3" s="278" t="s">
        <v>100</v>
      </c>
      <c r="W3" s="278"/>
      <c r="X3" s="278"/>
      <c r="Y3" s="278"/>
      <c r="Z3" s="278"/>
      <c r="AA3" s="278"/>
      <c r="AB3" s="278"/>
      <c r="AC3" s="278"/>
    </row>
    <row r="4" spans="1:31" ht="135.94999999999999" customHeight="1" x14ac:dyDescent="0.2">
      <c r="A4" s="258" t="s">
        <v>101</v>
      </c>
      <c r="B4" s="259" t="s">
        <v>102</v>
      </c>
      <c r="C4" s="259" t="s">
        <v>103</v>
      </c>
      <c r="D4" s="259" t="s">
        <v>104</v>
      </c>
      <c r="E4" s="259" t="s">
        <v>105</v>
      </c>
      <c r="F4" s="259" t="s">
        <v>106</v>
      </c>
      <c r="G4" s="259" t="s">
        <v>107</v>
      </c>
      <c r="H4" s="259" t="s">
        <v>108</v>
      </c>
      <c r="I4" s="260" t="s">
        <v>109</v>
      </c>
      <c r="J4" s="261" t="s">
        <v>110</v>
      </c>
      <c r="K4" s="261" t="s">
        <v>111</v>
      </c>
      <c r="L4" s="262" t="s">
        <v>112</v>
      </c>
      <c r="M4" s="263" t="s">
        <v>113</v>
      </c>
      <c r="N4" s="264" t="s">
        <v>114</v>
      </c>
      <c r="O4" s="265" t="s">
        <v>115</v>
      </c>
      <c r="P4" s="266" t="s">
        <v>116</v>
      </c>
      <c r="Q4" s="267" t="s">
        <v>117</v>
      </c>
      <c r="R4" s="267" t="s">
        <v>118</v>
      </c>
      <c r="S4" s="267" t="s">
        <v>119</v>
      </c>
      <c r="T4" s="267" t="s">
        <v>120</v>
      </c>
      <c r="U4" s="268" t="s">
        <v>16</v>
      </c>
      <c r="V4" s="269" t="s">
        <v>121</v>
      </c>
      <c r="W4" s="270" t="s">
        <v>122</v>
      </c>
      <c r="X4" s="270" t="s">
        <v>123</v>
      </c>
      <c r="Y4" s="270" t="s">
        <v>124</v>
      </c>
      <c r="Z4" s="270" t="s">
        <v>125</v>
      </c>
      <c r="AA4" s="270" t="s">
        <v>126</v>
      </c>
      <c r="AB4" s="270" t="s">
        <v>127</v>
      </c>
      <c r="AC4" s="270" t="s">
        <v>128</v>
      </c>
    </row>
    <row r="5" spans="1:31" s="78" customFormat="1" ht="60" x14ac:dyDescent="0.2">
      <c r="A5" s="230">
        <v>1</v>
      </c>
      <c r="B5" s="231" t="s">
        <v>129</v>
      </c>
      <c r="C5" s="231" t="s">
        <v>130</v>
      </c>
      <c r="D5" s="232" t="s">
        <v>131</v>
      </c>
      <c r="E5" s="231" t="s">
        <v>132</v>
      </c>
      <c r="F5" s="231" t="s">
        <v>133</v>
      </c>
      <c r="G5" s="233" t="s">
        <v>134</v>
      </c>
      <c r="H5" s="233" t="s">
        <v>135</v>
      </c>
      <c r="I5" s="234" t="s">
        <v>26</v>
      </c>
      <c r="J5" s="235"/>
      <c r="K5" s="235"/>
      <c r="L5" s="236"/>
      <c r="M5" s="234"/>
      <c r="N5" s="235"/>
      <c r="O5" s="236" t="s">
        <v>26</v>
      </c>
      <c r="P5" s="237">
        <v>180</v>
      </c>
      <c r="Q5" s="238">
        <v>27</v>
      </c>
      <c r="R5" s="239"/>
      <c r="S5" s="239"/>
      <c r="T5" s="238">
        <v>10</v>
      </c>
      <c r="U5" s="240">
        <f t="shared" ref="U5:U28" si="0">P5+Q5+R5+S5+T5</f>
        <v>217</v>
      </c>
      <c r="V5" s="241" t="s">
        <v>136</v>
      </c>
      <c r="W5" s="242" t="s">
        <v>137</v>
      </c>
      <c r="X5" s="235"/>
      <c r="Y5" s="235" t="s">
        <v>138</v>
      </c>
      <c r="Z5" s="235" t="s">
        <v>139</v>
      </c>
      <c r="AA5" s="235" t="s">
        <v>140</v>
      </c>
      <c r="AB5" s="243">
        <v>45</v>
      </c>
      <c r="AC5" s="244" t="s">
        <v>141</v>
      </c>
    </row>
    <row r="6" spans="1:31" ht="45" x14ac:dyDescent="0.2">
      <c r="A6" s="230">
        <v>2</v>
      </c>
      <c r="B6" s="231" t="s">
        <v>129</v>
      </c>
      <c r="C6" s="231" t="s">
        <v>130</v>
      </c>
      <c r="D6" s="232" t="s">
        <v>142</v>
      </c>
      <c r="E6" s="231" t="s">
        <v>143</v>
      </c>
      <c r="F6" s="231" t="s">
        <v>144</v>
      </c>
      <c r="G6" s="233" t="s">
        <v>134</v>
      </c>
      <c r="H6" s="233" t="s">
        <v>135</v>
      </c>
      <c r="I6" s="234" t="s">
        <v>26</v>
      </c>
      <c r="J6" s="235"/>
      <c r="K6" s="235"/>
      <c r="L6" s="236"/>
      <c r="M6" s="234"/>
      <c r="N6" s="235"/>
      <c r="O6" s="236" t="s">
        <v>26</v>
      </c>
      <c r="P6" s="245"/>
      <c r="Q6" s="239"/>
      <c r="R6" s="238">
        <v>30</v>
      </c>
      <c r="S6" s="239"/>
      <c r="T6" s="238">
        <v>5</v>
      </c>
      <c r="U6" s="240">
        <f t="shared" si="0"/>
        <v>35</v>
      </c>
      <c r="V6" s="241"/>
      <c r="W6" s="242" t="s">
        <v>145</v>
      </c>
      <c r="X6" s="235" t="s">
        <v>145</v>
      </c>
      <c r="Y6" s="235" t="s">
        <v>146</v>
      </c>
      <c r="Z6" s="235" t="s">
        <v>147</v>
      </c>
      <c r="AA6" s="235" t="s">
        <v>140</v>
      </c>
      <c r="AB6" s="238">
        <v>8</v>
      </c>
      <c r="AC6" s="244" t="s">
        <v>148</v>
      </c>
    </row>
    <row r="7" spans="1:31" ht="60" x14ac:dyDescent="0.2">
      <c r="A7" s="230">
        <v>3</v>
      </c>
      <c r="B7" s="231" t="s">
        <v>129</v>
      </c>
      <c r="C7" s="231" t="s">
        <v>149</v>
      </c>
      <c r="D7" s="232" t="s">
        <v>150</v>
      </c>
      <c r="E7" s="231" t="s">
        <v>151</v>
      </c>
      <c r="F7" s="231" t="s">
        <v>152</v>
      </c>
      <c r="G7" s="233" t="s">
        <v>153</v>
      </c>
      <c r="H7" s="233" t="s">
        <v>154</v>
      </c>
      <c r="I7" s="234" t="s">
        <v>26</v>
      </c>
      <c r="J7" s="235"/>
      <c r="K7" s="235"/>
      <c r="L7" s="236"/>
      <c r="M7" s="234"/>
      <c r="N7" s="235" t="s">
        <v>26</v>
      </c>
      <c r="O7" s="236"/>
      <c r="P7" s="237">
        <v>120</v>
      </c>
      <c r="Q7" s="238">
        <v>18</v>
      </c>
      <c r="R7" s="239"/>
      <c r="S7" s="239"/>
      <c r="T7" s="239"/>
      <c r="U7" s="240">
        <f t="shared" si="0"/>
        <v>138</v>
      </c>
      <c r="V7" s="241" t="s">
        <v>155</v>
      </c>
      <c r="W7" s="242" t="s">
        <v>156</v>
      </c>
      <c r="X7" s="235"/>
      <c r="Y7" s="235" t="s">
        <v>138</v>
      </c>
      <c r="Z7" s="235" t="s">
        <v>139</v>
      </c>
      <c r="AA7" s="235" t="s">
        <v>140</v>
      </c>
      <c r="AB7" s="238">
        <v>22</v>
      </c>
      <c r="AC7" s="244" t="s">
        <v>157</v>
      </c>
    </row>
    <row r="8" spans="1:31" ht="60" x14ac:dyDescent="0.2">
      <c r="A8" s="230">
        <v>4</v>
      </c>
      <c r="B8" s="231" t="s">
        <v>129</v>
      </c>
      <c r="C8" s="231" t="s">
        <v>149</v>
      </c>
      <c r="D8" s="232" t="s">
        <v>158</v>
      </c>
      <c r="E8" s="231" t="s">
        <v>159</v>
      </c>
      <c r="F8" s="231" t="s">
        <v>152</v>
      </c>
      <c r="G8" s="233" t="s">
        <v>153</v>
      </c>
      <c r="H8" s="233" t="s">
        <v>160</v>
      </c>
      <c r="I8" s="234" t="s">
        <v>26</v>
      </c>
      <c r="J8" s="235"/>
      <c r="K8" s="235"/>
      <c r="L8" s="236"/>
      <c r="M8" s="234"/>
      <c r="N8" s="235" t="s">
        <v>26</v>
      </c>
      <c r="O8" s="236"/>
      <c r="P8" s="237">
        <v>160</v>
      </c>
      <c r="Q8" s="238">
        <v>24</v>
      </c>
      <c r="R8" s="239"/>
      <c r="S8" s="239"/>
      <c r="T8" s="239"/>
      <c r="U8" s="240">
        <f t="shared" si="0"/>
        <v>184</v>
      </c>
      <c r="V8" s="241" t="s">
        <v>161</v>
      </c>
      <c r="W8" s="242" t="s">
        <v>156</v>
      </c>
      <c r="X8" s="235"/>
      <c r="Y8" s="235" t="s">
        <v>138</v>
      </c>
      <c r="Z8" s="235" t="s">
        <v>162</v>
      </c>
      <c r="AA8" s="235" t="s">
        <v>140</v>
      </c>
      <c r="AB8" s="238">
        <v>55</v>
      </c>
      <c r="AC8" s="244" t="s">
        <v>163</v>
      </c>
    </row>
    <row r="9" spans="1:31" ht="60" x14ac:dyDescent="0.2">
      <c r="A9" s="230">
        <v>5</v>
      </c>
      <c r="B9" s="231" t="s">
        <v>129</v>
      </c>
      <c r="C9" s="231" t="s">
        <v>164</v>
      </c>
      <c r="D9" s="232" t="s">
        <v>165</v>
      </c>
      <c r="E9" s="231" t="s">
        <v>166</v>
      </c>
      <c r="F9" s="231" t="s">
        <v>152</v>
      </c>
      <c r="G9" s="233" t="s">
        <v>167</v>
      </c>
      <c r="H9" s="233" t="s">
        <v>160</v>
      </c>
      <c r="I9" s="234" t="s">
        <v>26</v>
      </c>
      <c r="J9" s="235"/>
      <c r="K9" s="235"/>
      <c r="L9" s="236"/>
      <c r="M9" s="234"/>
      <c r="N9" s="235" t="s">
        <v>26</v>
      </c>
      <c r="O9" s="236"/>
      <c r="P9" s="237">
        <v>140</v>
      </c>
      <c r="Q9" s="238">
        <v>21</v>
      </c>
      <c r="R9" s="239"/>
      <c r="S9" s="239"/>
      <c r="T9" s="239"/>
      <c r="U9" s="240">
        <f t="shared" si="0"/>
        <v>161</v>
      </c>
      <c r="V9" s="241" t="s">
        <v>168</v>
      </c>
      <c r="W9" s="242" t="s">
        <v>169</v>
      </c>
      <c r="X9" s="235"/>
      <c r="Y9" s="235" t="s">
        <v>170</v>
      </c>
      <c r="Z9" s="235" t="s">
        <v>162</v>
      </c>
      <c r="AA9" s="235" t="s">
        <v>140</v>
      </c>
      <c r="AB9" s="238">
        <v>30</v>
      </c>
      <c r="AC9" s="244" t="s">
        <v>171</v>
      </c>
    </row>
    <row r="10" spans="1:31" ht="45" x14ac:dyDescent="0.2">
      <c r="A10" s="230">
        <v>6</v>
      </c>
      <c r="B10" s="231" t="s">
        <v>129</v>
      </c>
      <c r="C10" s="231" t="s">
        <v>164</v>
      </c>
      <c r="D10" s="232" t="s">
        <v>172</v>
      </c>
      <c r="E10" s="231" t="s">
        <v>173</v>
      </c>
      <c r="F10" s="231" t="s">
        <v>144</v>
      </c>
      <c r="G10" s="233" t="s">
        <v>167</v>
      </c>
      <c r="H10" s="233" t="s">
        <v>174</v>
      </c>
      <c r="I10" s="234" t="s">
        <v>26</v>
      </c>
      <c r="J10" s="235"/>
      <c r="K10" s="235"/>
      <c r="L10" s="236"/>
      <c r="M10" s="234"/>
      <c r="N10" s="235"/>
      <c r="O10" s="236" t="s">
        <v>26</v>
      </c>
      <c r="P10" s="245"/>
      <c r="Q10" s="239"/>
      <c r="R10" s="239"/>
      <c r="S10" s="239"/>
      <c r="T10" s="238">
        <v>20</v>
      </c>
      <c r="U10" s="240">
        <f t="shared" si="0"/>
        <v>20</v>
      </c>
      <c r="V10" s="241"/>
      <c r="W10" s="242" t="s">
        <v>145</v>
      </c>
      <c r="X10" s="235" t="s">
        <v>145</v>
      </c>
      <c r="Y10" s="235" t="s">
        <v>146</v>
      </c>
      <c r="Z10" s="235" t="s">
        <v>147</v>
      </c>
      <c r="AA10" s="235" t="s">
        <v>140</v>
      </c>
      <c r="AB10" s="238">
        <v>10</v>
      </c>
      <c r="AC10" s="244" t="s">
        <v>175</v>
      </c>
    </row>
    <row r="11" spans="1:31" ht="45" x14ac:dyDescent="0.2">
      <c r="A11" s="230">
        <v>7</v>
      </c>
      <c r="B11" s="231" t="s">
        <v>129</v>
      </c>
      <c r="C11" s="231" t="s">
        <v>164</v>
      </c>
      <c r="D11" s="232" t="s">
        <v>176</v>
      </c>
      <c r="E11" s="231" t="s">
        <v>177</v>
      </c>
      <c r="F11" s="231" t="s">
        <v>133</v>
      </c>
      <c r="G11" s="233" t="s">
        <v>167</v>
      </c>
      <c r="H11" s="233" t="s">
        <v>174</v>
      </c>
      <c r="I11" s="234" t="s">
        <v>26</v>
      </c>
      <c r="J11" s="235"/>
      <c r="K11" s="235"/>
      <c r="L11" s="236"/>
      <c r="M11" s="234"/>
      <c r="N11" s="235" t="s">
        <v>26</v>
      </c>
      <c r="O11" s="236"/>
      <c r="P11" s="237">
        <v>95</v>
      </c>
      <c r="Q11" s="238">
        <v>14</v>
      </c>
      <c r="R11" s="239"/>
      <c r="S11" s="239"/>
      <c r="T11" s="238">
        <v>15</v>
      </c>
      <c r="U11" s="240">
        <f t="shared" si="0"/>
        <v>124</v>
      </c>
      <c r="V11" s="241" t="s">
        <v>178</v>
      </c>
      <c r="W11" s="242" t="s">
        <v>137</v>
      </c>
      <c r="X11" s="235"/>
      <c r="Y11" s="235" t="s">
        <v>138</v>
      </c>
      <c r="Z11" s="235" t="s">
        <v>162</v>
      </c>
      <c r="AA11" s="235" t="s">
        <v>140</v>
      </c>
      <c r="AB11" s="238">
        <v>38</v>
      </c>
      <c r="AC11" s="244" t="s">
        <v>179</v>
      </c>
    </row>
    <row r="12" spans="1:31" ht="45" x14ac:dyDescent="0.2">
      <c r="A12" s="230">
        <v>8</v>
      </c>
      <c r="B12" s="231" t="s">
        <v>180</v>
      </c>
      <c r="C12" s="231" t="s">
        <v>181</v>
      </c>
      <c r="D12" s="232" t="s">
        <v>182</v>
      </c>
      <c r="E12" s="231" t="s">
        <v>183</v>
      </c>
      <c r="F12" s="231" t="s">
        <v>144</v>
      </c>
      <c r="G12" s="233" t="s">
        <v>135</v>
      </c>
      <c r="H12" s="233" t="s">
        <v>184</v>
      </c>
      <c r="I12" s="234" t="s">
        <v>26</v>
      </c>
      <c r="J12" s="235"/>
      <c r="K12" s="235"/>
      <c r="L12" s="236"/>
      <c r="M12" s="234"/>
      <c r="N12" s="235"/>
      <c r="O12" s="236" t="s">
        <v>26</v>
      </c>
      <c r="P12" s="245"/>
      <c r="Q12" s="239"/>
      <c r="R12" s="239"/>
      <c r="S12" s="239"/>
      <c r="T12" s="238">
        <v>55</v>
      </c>
      <c r="U12" s="240">
        <f t="shared" si="0"/>
        <v>55</v>
      </c>
      <c r="V12" s="241"/>
      <c r="W12" s="242" t="s">
        <v>137</v>
      </c>
      <c r="X12" s="235"/>
      <c r="Y12" s="235" t="s">
        <v>138</v>
      </c>
      <c r="Z12" s="235" t="s">
        <v>139</v>
      </c>
      <c r="AA12" s="235" t="s">
        <v>140</v>
      </c>
      <c r="AB12" s="238">
        <v>20</v>
      </c>
      <c r="AC12" s="244" t="s">
        <v>185</v>
      </c>
    </row>
    <row r="13" spans="1:31" ht="60" x14ac:dyDescent="0.2">
      <c r="A13" s="230">
        <v>9</v>
      </c>
      <c r="B13" s="231" t="s">
        <v>180</v>
      </c>
      <c r="C13" s="231" t="s">
        <v>181</v>
      </c>
      <c r="D13" s="232" t="s">
        <v>186</v>
      </c>
      <c r="E13" s="231" t="s">
        <v>187</v>
      </c>
      <c r="F13" s="231" t="s">
        <v>144</v>
      </c>
      <c r="G13" s="233" t="s">
        <v>135</v>
      </c>
      <c r="H13" s="233" t="s">
        <v>184</v>
      </c>
      <c r="I13" s="234" t="s">
        <v>26</v>
      </c>
      <c r="J13" s="235"/>
      <c r="K13" s="235"/>
      <c r="L13" s="236"/>
      <c r="M13" s="234"/>
      <c r="N13" s="235" t="s">
        <v>26</v>
      </c>
      <c r="O13" s="236"/>
      <c r="P13" s="245"/>
      <c r="Q13" s="239"/>
      <c r="R13" s="239"/>
      <c r="S13" s="239"/>
      <c r="T13" s="238">
        <v>45</v>
      </c>
      <c r="U13" s="240">
        <f t="shared" si="0"/>
        <v>45</v>
      </c>
      <c r="V13" s="241"/>
      <c r="W13" s="242" t="s">
        <v>156</v>
      </c>
      <c r="X13" s="235"/>
      <c r="Y13" s="235" t="s">
        <v>138</v>
      </c>
      <c r="Z13" s="235" t="s">
        <v>139</v>
      </c>
      <c r="AA13" s="235" t="s">
        <v>140</v>
      </c>
      <c r="AB13" s="238">
        <v>15</v>
      </c>
      <c r="AC13" s="244" t="s">
        <v>188</v>
      </c>
    </row>
    <row r="14" spans="1:31" ht="45" x14ac:dyDescent="0.2">
      <c r="A14" s="230">
        <v>10</v>
      </c>
      <c r="B14" s="231" t="s">
        <v>180</v>
      </c>
      <c r="C14" s="231" t="s">
        <v>181</v>
      </c>
      <c r="D14" s="232" t="s">
        <v>189</v>
      </c>
      <c r="E14" s="231" t="s">
        <v>190</v>
      </c>
      <c r="F14" s="231" t="s">
        <v>133</v>
      </c>
      <c r="G14" s="233" t="s">
        <v>135</v>
      </c>
      <c r="H14" s="233" t="s">
        <v>184</v>
      </c>
      <c r="I14" s="234" t="s">
        <v>26</v>
      </c>
      <c r="J14" s="235"/>
      <c r="K14" s="235"/>
      <c r="L14" s="236"/>
      <c r="M14" s="234"/>
      <c r="N14" s="235" t="s">
        <v>26</v>
      </c>
      <c r="O14" s="236"/>
      <c r="P14" s="237">
        <v>50</v>
      </c>
      <c r="Q14" s="238">
        <v>8</v>
      </c>
      <c r="R14" s="239"/>
      <c r="S14" s="239"/>
      <c r="T14" s="238">
        <v>10</v>
      </c>
      <c r="U14" s="240">
        <f t="shared" si="0"/>
        <v>68</v>
      </c>
      <c r="V14" s="241" t="s">
        <v>191</v>
      </c>
      <c r="W14" s="242" t="s">
        <v>169</v>
      </c>
      <c r="X14" s="235"/>
      <c r="Y14" s="235" t="s">
        <v>170</v>
      </c>
      <c r="Z14" s="235" t="s">
        <v>162</v>
      </c>
      <c r="AA14" s="235" t="s">
        <v>140</v>
      </c>
      <c r="AB14" s="238">
        <v>25</v>
      </c>
      <c r="AC14" s="244" t="s">
        <v>192</v>
      </c>
    </row>
    <row r="15" spans="1:31" ht="45" x14ac:dyDescent="0.2">
      <c r="A15" s="230">
        <v>11</v>
      </c>
      <c r="B15" s="231" t="s">
        <v>180</v>
      </c>
      <c r="C15" s="231" t="s">
        <v>181</v>
      </c>
      <c r="D15" s="232" t="s">
        <v>193</v>
      </c>
      <c r="E15" s="231" t="s">
        <v>194</v>
      </c>
      <c r="F15" s="231" t="s">
        <v>133</v>
      </c>
      <c r="G15" s="233" t="s">
        <v>154</v>
      </c>
      <c r="H15" s="233" t="s">
        <v>195</v>
      </c>
      <c r="I15" s="234" t="s">
        <v>26</v>
      </c>
      <c r="J15" s="235"/>
      <c r="K15" s="235"/>
      <c r="L15" s="236"/>
      <c r="M15" s="234"/>
      <c r="N15" s="235" t="s">
        <v>26</v>
      </c>
      <c r="O15" s="236"/>
      <c r="P15" s="237">
        <v>110</v>
      </c>
      <c r="Q15" s="238">
        <v>17</v>
      </c>
      <c r="R15" s="239"/>
      <c r="S15" s="239"/>
      <c r="T15" s="238">
        <v>25</v>
      </c>
      <c r="U15" s="240">
        <f t="shared" si="0"/>
        <v>152</v>
      </c>
      <c r="V15" s="241" t="s">
        <v>196</v>
      </c>
      <c r="W15" s="242" t="s">
        <v>156</v>
      </c>
      <c r="X15" s="235"/>
      <c r="Y15" s="235" t="s">
        <v>170</v>
      </c>
      <c r="Z15" s="235" t="s">
        <v>162</v>
      </c>
      <c r="AA15" s="235" t="s">
        <v>140</v>
      </c>
      <c r="AB15" s="238">
        <v>40</v>
      </c>
      <c r="AC15" s="244" t="s">
        <v>197</v>
      </c>
    </row>
    <row r="16" spans="1:31" ht="45" x14ac:dyDescent="0.2">
      <c r="A16" s="230">
        <v>12</v>
      </c>
      <c r="B16" s="231" t="s">
        <v>180</v>
      </c>
      <c r="C16" s="231" t="s">
        <v>181</v>
      </c>
      <c r="D16" s="232" t="s">
        <v>198</v>
      </c>
      <c r="E16" s="231" t="s">
        <v>199</v>
      </c>
      <c r="F16" s="231" t="s">
        <v>144</v>
      </c>
      <c r="G16" s="233" t="s">
        <v>154</v>
      </c>
      <c r="H16" s="233" t="s">
        <v>195</v>
      </c>
      <c r="I16" s="234"/>
      <c r="J16" s="235"/>
      <c r="K16" s="235"/>
      <c r="L16" s="236" t="s">
        <v>26</v>
      </c>
      <c r="M16" s="234"/>
      <c r="N16" s="235" t="s">
        <v>26</v>
      </c>
      <c r="O16" s="236"/>
      <c r="P16" s="245"/>
      <c r="Q16" s="239"/>
      <c r="R16" s="238">
        <v>45</v>
      </c>
      <c r="S16" s="239"/>
      <c r="T16" s="238">
        <v>30</v>
      </c>
      <c r="U16" s="240">
        <f t="shared" si="0"/>
        <v>75</v>
      </c>
      <c r="V16" s="241"/>
      <c r="W16" s="242" t="s">
        <v>169</v>
      </c>
      <c r="X16" s="235"/>
      <c r="Y16" s="235" t="s">
        <v>138</v>
      </c>
      <c r="Z16" s="235" t="s">
        <v>139</v>
      </c>
      <c r="AA16" s="235" t="s">
        <v>140</v>
      </c>
      <c r="AB16" s="238">
        <v>35</v>
      </c>
      <c r="AC16" s="244" t="s">
        <v>200</v>
      </c>
    </row>
    <row r="17" spans="1:29" ht="60" x14ac:dyDescent="0.2">
      <c r="A17" s="230">
        <v>13</v>
      </c>
      <c r="B17" s="231" t="s">
        <v>201</v>
      </c>
      <c r="C17" s="231" t="s">
        <v>202</v>
      </c>
      <c r="D17" s="232" t="s">
        <v>203</v>
      </c>
      <c r="E17" s="231" t="s">
        <v>204</v>
      </c>
      <c r="F17" s="231" t="s">
        <v>144</v>
      </c>
      <c r="G17" s="233" t="s">
        <v>160</v>
      </c>
      <c r="H17" s="233" t="s">
        <v>205</v>
      </c>
      <c r="I17" s="234" t="s">
        <v>26</v>
      </c>
      <c r="J17" s="235"/>
      <c r="K17" s="235"/>
      <c r="L17" s="236"/>
      <c r="M17" s="234"/>
      <c r="N17" s="235" t="s">
        <v>26</v>
      </c>
      <c r="O17" s="236"/>
      <c r="P17" s="245"/>
      <c r="Q17" s="239"/>
      <c r="R17" s="238">
        <v>20</v>
      </c>
      <c r="S17" s="239"/>
      <c r="T17" s="238">
        <v>30</v>
      </c>
      <c r="U17" s="240">
        <f t="shared" si="0"/>
        <v>50</v>
      </c>
      <c r="V17" s="241"/>
      <c r="W17" s="242" t="s">
        <v>156</v>
      </c>
      <c r="X17" s="235"/>
      <c r="Y17" s="235" t="s">
        <v>146</v>
      </c>
      <c r="Z17" s="235" t="s">
        <v>139</v>
      </c>
      <c r="AA17" s="235" t="s">
        <v>140</v>
      </c>
      <c r="AB17" s="238">
        <v>28</v>
      </c>
      <c r="AC17" s="244" t="s">
        <v>206</v>
      </c>
    </row>
    <row r="18" spans="1:29" ht="45" x14ac:dyDescent="0.2">
      <c r="A18" s="230">
        <v>14</v>
      </c>
      <c r="B18" s="231" t="s">
        <v>201</v>
      </c>
      <c r="C18" s="231" t="s">
        <v>202</v>
      </c>
      <c r="D18" s="232" t="s">
        <v>207</v>
      </c>
      <c r="E18" s="231" t="s">
        <v>208</v>
      </c>
      <c r="F18" s="231" t="s">
        <v>152</v>
      </c>
      <c r="G18" s="233" t="s">
        <v>160</v>
      </c>
      <c r="H18" s="233" t="s">
        <v>205</v>
      </c>
      <c r="I18" s="234"/>
      <c r="J18" s="235"/>
      <c r="K18" s="235"/>
      <c r="L18" s="236" t="s">
        <v>26</v>
      </c>
      <c r="M18" s="234"/>
      <c r="N18" s="235" t="s">
        <v>26</v>
      </c>
      <c r="O18" s="236"/>
      <c r="P18" s="237">
        <v>130</v>
      </c>
      <c r="Q18" s="238">
        <v>20</v>
      </c>
      <c r="R18" s="239"/>
      <c r="S18" s="239"/>
      <c r="T18" s="239"/>
      <c r="U18" s="240">
        <f t="shared" si="0"/>
        <v>150</v>
      </c>
      <c r="V18" s="241" t="s">
        <v>209</v>
      </c>
      <c r="W18" s="242" t="s">
        <v>169</v>
      </c>
      <c r="X18" s="235"/>
      <c r="Y18" s="235" t="s">
        <v>138</v>
      </c>
      <c r="Z18" s="235" t="s">
        <v>139</v>
      </c>
      <c r="AA18" s="235" t="s">
        <v>210</v>
      </c>
      <c r="AB18" s="238">
        <v>32</v>
      </c>
      <c r="AC18" s="244" t="s">
        <v>211</v>
      </c>
    </row>
    <row r="19" spans="1:29" ht="45" x14ac:dyDescent="0.2">
      <c r="A19" s="230">
        <v>15</v>
      </c>
      <c r="B19" s="231" t="s">
        <v>129</v>
      </c>
      <c r="C19" s="231" t="s">
        <v>130</v>
      </c>
      <c r="D19" s="232" t="s">
        <v>212</v>
      </c>
      <c r="E19" s="231" t="s">
        <v>213</v>
      </c>
      <c r="F19" s="231" t="s">
        <v>152</v>
      </c>
      <c r="G19" s="233" t="s">
        <v>174</v>
      </c>
      <c r="H19" s="233" t="s">
        <v>214</v>
      </c>
      <c r="I19" s="234" t="s">
        <v>26</v>
      </c>
      <c r="J19" s="235"/>
      <c r="K19" s="235"/>
      <c r="L19" s="236"/>
      <c r="M19" s="234"/>
      <c r="N19" s="235" t="s">
        <v>26</v>
      </c>
      <c r="O19" s="236"/>
      <c r="P19" s="237">
        <v>95</v>
      </c>
      <c r="Q19" s="238">
        <v>14</v>
      </c>
      <c r="R19" s="239"/>
      <c r="S19" s="239"/>
      <c r="T19" s="239"/>
      <c r="U19" s="240">
        <f t="shared" si="0"/>
        <v>109</v>
      </c>
      <c r="V19" s="241" t="s">
        <v>215</v>
      </c>
      <c r="W19" s="242" t="s">
        <v>156</v>
      </c>
      <c r="X19" s="235"/>
      <c r="Y19" s="235" t="s">
        <v>138</v>
      </c>
      <c r="Z19" s="235" t="s">
        <v>139</v>
      </c>
      <c r="AA19" s="235" t="s">
        <v>210</v>
      </c>
      <c r="AB19" s="238">
        <v>20</v>
      </c>
      <c r="AC19" s="244" t="s">
        <v>216</v>
      </c>
    </row>
    <row r="20" spans="1:29" ht="60" x14ac:dyDescent="0.2">
      <c r="A20" s="230">
        <v>16</v>
      </c>
      <c r="B20" s="231" t="s">
        <v>129</v>
      </c>
      <c r="C20" s="231" t="s">
        <v>164</v>
      </c>
      <c r="D20" s="232" t="s">
        <v>217</v>
      </c>
      <c r="E20" s="231" t="s">
        <v>218</v>
      </c>
      <c r="F20" s="231" t="s">
        <v>152</v>
      </c>
      <c r="G20" s="233" t="s">
        <v>174</v>
      </c>
      <c r="H20" s="233" t="s">
        <v>214</v>
      </c>
      <c r="I20" s="234" t="s">
        <v>26</v>
      </c>
      <c r="J20" s="235"/>
      <c r="K20" s="235"/>
      <c r="L20" s="236"/>
      <c r="M20" s="234" t="s">
        <v>26</v>
      </c>
      <c r="N20" s="235"/>
      <c r="O20" s="236"/>
      <c r="P20" s="237">
        <v>75</v>
      </c>
      <c r="Q20" s="238">
        <v>11</v>
      </c>
      <c r="R20" s="239"/>
      <c r="S20" s="239"/>
      <c r="T20" s="239"/>
      <c r="U20" s="240">
        <f t="shared" si="0"/>
        <v>86</v>
      </c>
      <c r="V20" s="241" t="s">
        <v>219</v>
      </c>
      <c r="W20" s="242" t="s">
        <v>169</v>
      </c>
      <c r="X20" s="235"/>
      <c r="Y20" s="235" t="s">
        <v>170</v>
      </c>
      <c r="Z20" s="235" t="s">
        <v>162</v>
      </c>
      <c r="AA20" s="235" t="s">
        <v>140</v>
      </c>
      <c r="AB20" s="238">
        <v>18</v>
      </c>
      <c r="AC20" s="244" t="s">
        <v>220</v>
      </c>
    </row>
    <row r="21" spans="1:29" ht="60" x14ac:dyDescent="0.2">
      <c r="A21" s="230">
        <v>17</v>
      </c>
      <c r="B21" s="231" t="s">
        <v>129</v>
      </c>
      <c r="C21" s="231" t="s">
        <v>149</v>
      </c>
      <c r="D21" s="232" t="s">
        <v>221</v>
      </c>
      <c r="E21" s="231" t="s">
        <v>222</v>
      </c>
      <c r="F21" s="231" t="s">
        <v>144</v>
      </c>
      <c r="G21" s="233" t="s">
        <v>184</v>
      </c>
      <c r="H21" s="233" t="s">
        <v>223</v>
      </c>
      <c r="I21" s="234" t="s">
        <v>26</v>
      </c>
      <c r="J21" s="235"/>
      <c r="K21" s="235"/>
      <c r="L21" s="236"/>
      <c r="M21" s="234"/>
      <c r="N21" s="235"/>
      <c r="O21" s="236" t="s">
        <v>26</v>
      </c>
      <c r="P21" s="245"/>
      <c r="Q21" s="239"/>
      <c r="R21" s="238">
        <v>15</v>
      </c>
      <c r="S21" s="239"/>
      <c r="T21" s="238">
        <v>10</v>
      </c>
      <c r="U21" s="240">
        <f t="shared" si="0"/>
        <v>25</v>
      </c>
      <c r="V21" s="241"/>
      <c r="W21" s="242" t="s">
        <v>145</v>
      </c>
      <c r="X21" s="235" t="s">
        <v>145</v>
      </c>
      <c r="Y21" s="235" t="s">
        <v>146</v>
      </c>
      <c r="Z21" s="235" t="s">
        <v>147</v>
      </c>
      <c r="AA21" s="235" t="s">
        <v>140</v>
      </c>
      <c r="AB21" s="238">
        <v>5</v>
      </c>
      <c r="AC21" s="244" t="s">
        <v>224</v>
      </c>
    </row>
    <row r="22" spans="1:29" ht="45" x14ac:dyDescent="0.2">
      <c r="A22" s="230">
        <v>18</v>
      </c>
      <c r="B22" s="231" t="s">
        <v>129</v>
      </c>
      <c r="C22" s="231" t="s">
        <v>130</v>
      </c>
      <c r="D22" s="232" t="s">
        <v>225</v>
      </c>
      <c r="E22" s="231" t="s">
        <v>226</v>
      </c>
      <c r="F22" s="231" t="s">
        <v>152</v>
      </c>
      <c r="G22" s="233" t="s">
        <v>184</v>
      </c>
      <c r="H22" s="233" t="s">
        <v>223</v>
      </c>
      <c r="I22" s="234" t="s">
        <v>26</v>
      </c>
      <c r="J22" s="235"/>
      <c r="K22" s="235"/>
      <c r="L22" s="236"/>
      <c r="M22" s="234"/>
      <c r="N22" s="235" t="s">
        <v>26</v>
      </c>
      <c r="O22" s="236"/>
      <c r="P22" s="237">
        <v>55</v>
      </c>
      <c r="Q22" s="238">
        <v>8</v>
      </c>
      <c r="R22" s="239"/>
      <c r="S22" s="239"/>
      <c r="T22" s="239"/>
      <c r="U22" s="240">
        <f t="shared" si="0"/>
        <v>63</v>
      </c>
      <c r="V22" s="241" t="s">
        <v>227</v>
      </c>
      <c r="W22" s="242" t="s">
        <v>156</v>
      </c>
      <c r="X22" s="235"/>
      <c r="Y22" s="235" t="s">
        <v>138</v>
      </c>
      <c r="Z22" s="235" t="s">
        <v>139</v>
      </c>
      <c r="AA22" s="235" t="s">
        <v>140</v>
      </c>
      <c r="AB22" s="238">
        <v>22</v>
      </c>
      <c r="AC22" s="244" t="s">
        <v>228</v>
      </c>
    </row>
    <row r="23" spans="1:29" ht="45" x14ac:dyDescent="0.2">
      <c r="A23" s="230">
        <v>19</v>
      </c>
      <c r="B23" s="231" t="s">
        <v>129</v>
      </c>
      <c r="C23" s="231" t="s">
        <v>130</v>
      </c>
      <c r="D23" s="232" t="s">
        <v>229</v>
      </c>
      <c r="E23" s="231" t="s">
        <v>230</v>
      </c>
      <c r="F23" s="231" t="s">
        <v>152</v>
      </c>
      <c r="G23" s="233" t="s">
        <v>205</v>
      </c>
      <c r="H23" s="233" t="s">
        <v>231</v>
      </c>
      <c r="I23" s="234" t="s">
        <v>26</v>
      </c>
      <c r="J23" s="235"/>
      <c r="K23" s="235"/>
      <c r="L23" s="236"/>
      <c r="M23" s="234" t="s">
        <v>26</v>
      </c>
      <c r="N23" s="235"/>
      <c r="O23" s="236"/>
      <c r="P23" s="237">
        <v>65</v>
      </c>
      <c r="Q23" s="238">
        <v>10</v>
      </c>
      <c r="R23" s="239"/>
      <c r="S23" s="239"/>
      <c r="T23" s="239"/>
      <c r="U23" s="240">
        <f t="shared" si="0"/>
        <v>75</v>
      </c>
      <c r="V23" s="241" t="s">
        <v>232</v>
      </c>
      <c r="W23" s="242" t="s">
        <v>169</v>
      </c>
      <c r="X23" s="235"/>
      <c r="Y23" s="235" t="s">
        <v>138</v>
      </c>
      <c r="Z23" s="235" t="s">
        <v>162</v>
      </c>
      <c r="AA23" s="235" t="s">
        <v>140</v>
      </c>
      <c r="AB23" s="238">
        <v>15</v>
      </c>
      <c r="AC23" s="244" t="s">
        <v>233</v>
      </c>
    </row>
    <row r="24" spans="1:29" ht="60" x14ac:dyDescent="0.2">
      <c r="A24" s="230">
        <v>20</v>
      </c>
      <c r="B24" s="231" t="s">
        <v>180</v>
      </c>
      <c r="C24" s="231" t="s">
        <v>181</v>
      </c>
      <c r="D24" s="232" t="s">
        <v>234</v>
      </c>
      <c r="E24" s="231" t="s">
        <v>235</v>
      </c>
      <c r="F24" s="231" t="s">
        <v>144</v>
      </c>
      <c r="G24" s="233" t="s">
        <v>205</v>
      </c>
      <c r="H24" s="233" t="s">
        <v>231</v>
      </c>
      <c r="I24" s="234" t="s">
        <v>26</v>
      </c>
      <c r="J24" s="235"/>
      <c r="K24" s="235"/>
      <c r="L24" s="236"/>
      <c r="M24" s="234"/>
      <c r="N24" s="235" t="s">
        <v>26</v>
      </c>
      <c r="O24" s="236"/>
      <c r="P24" s="245"/>
      <c r="Q24" s="239"/>
      <c r="R24" s="238">
        <v>20</v>
      </c>
      <c r="S24" s="239"/>
      <c r="T24" s="238">
        <v>15</v>
      </c>
      <c r="U24" s="240">
        <f t="shared" si="0"/>
        <v>35</v>
      </c>
      <c r="V24" s="241"/>
      <c r="W24" s="242" t="s">
        <v>156</v>
      </c>
      <c r="X24" s="235"/>
      <c r="Y24" s="235" t="s">
        <v>146</v>
      </c>
      <c r="Z24" s="235" t="s">
        <v>147</v>
      </c>
      <c r="AA24" s="235" t="s">
        <v>140</v>
      </c>
      <c r="AB24" s="238">
        <v>12</v>
      </c>
      <c r="AC24" s="244" t="s">
        <v>236</v>
      </c>
    </row>
    <row r="25" spans="1:29" ht="45" x14ac:dyDescent="0.2">
      <c r="A25" s="230">
        <v>21</v>
      </c>
      <c r="B25" s="231" t="s">
        <v>129</v>
      </c>
      <c r="C25" s="231" t="s">
        <v>164</v>
      </c>
      <c r="D25" s="232" t="s">
        <v>237</v>
      </c>
      <c r="E25" s="231" t="s">
        <v>238</v>
      </c>
      <c r="F25" s="231" t="s">
        <v>144</v>
      </c>
      <c r="G25" s="233" t="s">
        <v>214</v>
      </c>
      <c r="H25" s="233" t="s">
        <v>239</v>
      </c>
      <c r="I25" s="234" t="s">
        <v>26</v>
      </c>
      <c r="J25" s="235"/>
      <c r="K25" s="235"/>
      <c r="L25" s="236"/>
      <c r="M25" s="234"/>
      <c r="N25" s="235" t="s">
        <v>26</v>
      </c>
      <c r="O25" s="236"/>
      <c r="P25" s="245"/>
      <c r="Q25" s="239"/>
      <c r="R25" s="238">
        <v>10</v>
      </c>
      <c r="S25" s="239"/>
      <c r="T25" s="238">
        <v>15</v>
      </c>
      <c r="U25" s="240">
        <f t="shared" si="0"/>
        <v>25</v>
      </c>
      <c r="V25" s="241"/>
      <c r="W25" s="242" t="s">
        <v>137</v>
      </c>
      <c r="X25" s="235"/>
      <c r="Y25" s="235" t="s">
        <v>146</v>
      </c>
      <c r="Z25" s="235" t="s">
        <v>147</v>
      </c>
      <c r="AA25" s="235" t="s">
        <v>140</v>
      </c>
      <c r="AB25" s="238">
        <v>8</v>
      </c>
      <c r="AC25" s="244" t="s">
        <v>240</v>
      </c>
    </row>
    <row r="26" spans="1:29" ht="45" x14ac:dyDescent="0.2">
      <c r="A26" s="230">
        <v>22</v>
      </c>
      <c r="B26" s="231" t="s">
        <v>201</v>
      </c>
      <c r="C26" s="231" t="s">
        <v>202</v>
      </c>
      <c r="D26" s="232" t="s">
        <v>207</v>
      </c>
      <c r="E26" s="231" t="s">
        <v>241</v>
      </c>
      <c r="F26" s="231" t="s">
        <v>152</v>
      </c>
      <c r="G26" s="233" t="s">
        <v>214</v>
      </c>
      <c r="H26" s="233" t="s">
        <v>239</v>
      </c>
      <c r="I26" s="234"/>
      <c r="J26" s="235"/>
      <c r="K26" s="235"/>
      <c r="L26" s="236" t="s">
        <v>26</v>
      </c>
      <c r="M26" s="234" t="s">
        <v>26</v>
      </c>
      <c r="N26" s="235"/>
      <c r="O26" s="236"/>
      <c r="P26" s="237">
        <v>145</v>
      </c>
      <c r="Q26" s="238">
        <v>22</v>
      </c>
      <c r="R26" s="239"/>
      <c r="S26" s="239"/>
      <c r="T26" s="239"/>
      <c r="U26" s="240">
        <f t="shared" si="0"/>
        <v>167</v>
      </c>
      <c r="V26" s="241" t="s">
        <v>242</v>
      </c>
      <c r="W26" s="242" t="s">
        <v>169</v>
      </c>
      <c r="X26" s="235"/>
      <c r="Y26" s="235" t="s">
        <v>170</v>
      </c>
      <c r="Z26" s="235" t="s">
        <v>162</v>
      </c>
      <c r="AA26" s="235" t="s">
        <v>210</v>
      </c>
      <c r="AB26" s="238">
        <v>28</v>
      </c>
      <c r="AC26" s="244" t="s">
        <v>243</v>
      </c>
    </row>
    <row r="27" spans="1:29" ht="45" x14ac:dyDescent="0.2">
      <c r="A27" s="230">
        <v>23</v>
      </c>
      <c r="B27" s="231" t="s">
        <v>129</v>
      </c>
      <c r="C27" s="231" t="s">
        <v>164</v>
      </c>
      <c r="D27" s="232" t="s">
        <v>244</v>
      </c>
      <c r="E27" s="231" t="s">
        <v>245</v>
      </c>
      <c r="F27" s="231" t="s">
        <v>152</v>
      </c>
      <c r="G27" s="233" t="s">
        <v>223</v>
      </c>
      <c r="H27" s="233" t="s">
        <v>246</v>
      </c>
      <c r="I27" s="234" t="s">
        <v>26</v>
      </c>
      <c r="J27" s="235"/>
      <c r="K27" s="235"/>
      <c r="L27" s="236"/>
      <c r="M27" s="234" t="s">
        <v>26</v>
      </c>
      <c r="N27" s="235"/>
      <c r="O27" s="236"/>
      <c r="P27" s="237">
        <v>85</v>
      </c>
      <c r="Q27" s="238">
        <v>13</v>
      </c>
      <c r="R27" s="239"/>
      <c r="S27" s="239"/>
      <c r="T27" s="239"/>
      <c r="U27" s="240">
        <f t="shared" si="0"/>
        <v>98</v>
      </c>
      <c r="V27" s="241" t="s">
        <v>247</v>
      </c>
      <c r="W27" s="242" t="s">
        <v>169</v>
      </c>
      <c r="X27" s="235"/>
      <c r="Y27" s="235" t="s">
        <v>170</v>
      </c>
      <c r="Z27" s="235" t="s">
        <v>162</v>
      </c>
      <c r="AA27" s="235" t="s">
        <v>140</v>
      </c>
      <c r="AB27" s="238">
        <v>18</v>
      </c>
      <c r="AC27" s="244" t="s">
        <v>248</v>
      </c>
    </row>
    <row r="28" spans="1:29" ht="45" x14ac:dyDescent="0.2">
      <c r="A28" s="230">
        <v>24</v>
      </c>
      <c r="B28" s="231" t="s">
        <v>129</v>
      </c>
      <c r="C28" s="231" t="s">
        <v>130</v>
      </c>
      <c r="D28" s="232" t="s">
        <v>249</v>
      </c>
      <c r="E28" s="231" t="s">
        <v>250</v>
      </c>
      <c r="F28" s="231" t="s">
        <v>144</v>
      </c>
      <c r="G28" s="233" t="s">
        <v>223</v>
      </c>
      <c r="H28" s="233" t="s">
        <v>246</v>
      </c>
      <c r="I28" s="234" t="s">
        <v>26</v>
      </c>
      <c r="J28" s="235"/>
      <c r="K28" s="235"/>
      <c r="L28" s="236"/>
      <c r="M28" s="234"/>
      <c r="N28" s="235"/>
      <c r="O28" s="236" t="s">
        <v>26</v>
      </c>
      <c r="P28" s="245"/>
      <c r="Q28" s="239"/>
      <c r="R28" s="238">
        <v>12</v>
      </c>
      <c r="S28" s="239"/>
      <c r="T28" s="239"/>
      <c r="U28" s="240">
        <f t="shared" si="0"/>
        <v>12</v>
      </c>
      <c r="V28" s="241"/>
      <c r="W28" s="242" t="s">
        <v>145</v>
      </c>
      <c r="X28" s="235" t="s">
        <v>145</v>
      </c>
      <c r="Y28" s="235" t="s">
        <v>146</v>
      </c>
      <c r="Z28" s="235" t="s">
        <v>147</v>
      </c>
      <c r="AA28" s="235" t="s">
        <v>140</v>
      </c>
      <c r="AB28" s="238">
        <v>3</v>
      </c>
      <c r="AC28" s="244" t="s">
        <v>251</v>
      </c>
    </row>
    <row r="29" spans="1:29" ht="15.75" x14ac:dyDescent="0.2">
      <c r="A29" s="247" t="s">
        <v>252</v>
      </c>
      <c r="B29" s="248"/>
      <c r="C29" s="248"/>
      <c r="D29" s="249"/>
      <c r="E29" s="248"/>
      <c r="F29" s="248"/>
      <c r="G29" s="249"/>
      <c r="H29" s="249"/>
      <c r="I29" s="250">
        <f>SUBTOTAL(109,Table1[Salaries &amp; Wages])</f>
        <v>1505</v>
      </c>
      <c r="J29" s="250">
        <f>SUBTOTAL(109,Table1[Salaries &amp; Wages])</f>
        <v>1505</v>
      </c>
      <c r="K29" s="250">
        <f>SUBTOTAL(109,Table1[Salaries &amp; Wages])</f>
        <v>1505</v>
      </c>
      <c r="L29" s="250">
        <f>SUBTOTAL(109,Table1[Salaries &amp; Wages])</f>
        <v>1505</v>
      </c>
      <c r="M29" s="250">
        <f>SUBTOTAL(109,Table1[Salaries &amp; Wages])</f>
        <v>1505</v>
      </c>
      <c r="N29" s="250">
        <f>SUBTOTAL(109,Table1[Salaries &amp; Wages])</f>
        <v>1505</v>
      </c>
      <c r="O29" s="250">
        <f>SUBTOTAL(109,Table1[Salaries &amp; Wages])</f>
        <v>1505</v>
      </c>
      <c r="P29" s="250">
        <f>SUBTOTAL(109,Table1[Salaries &amp; Wages])</f>
        <v>1505</v>
      </c>
      <c r="Q29" s="251">
        <f>SUBTOTAL(109,Table1[Payroll-related Costs])</f>
        <v>227</v>
      </c>
      <c r="R29" s="251">
        <f>SUBTOTAL(109,Table1[Dues/
Subscritpions])</f>
        <v>152</v>
      </c>
      <c r="S29" s="251">
        <f>SUBTOTAL(109,Table1[Facilities Costs])</f>
        <v>0</v>
      </c>
      <c r="T29" s="251">
        <f>SUBTOTAL(109,Table1[Other
Non-Labor])</f>
        <v>285</v>
      </c>
      <c r="U29" s="240">
        <f>SUBTOTAL(109,Table1[TOTAL])</f>
        <v>2169</v>
      </c>
      <c r="V29" s="252"/>
      <c r="W29" s="253"/>
      <c r="X29" s="253"/>
      <c r="Y29" s="253"/>
      <c r="Z29" s="253"/>
      <c r="AA29" s="253"/>
      <c r="AB29" s="253"/>
      <c r="AC29" s="248"/>
    </row>
    <row r="30" spans="1:29" ht="15" x14ac:dyDescent="0.2">
      <c r="A30" s="246"/>
      <c r="B30" s="246"/>
      <c r="C30" s="246"/>
      <c r="D30" s="246"/>
      <c r="E30" s="254"/>
      <c r="F30" s="246"/>
      <c r="G30" s="246"/>
      <c r="H30" s="246"/>
      <c r="I30" s="255"/>
      <c r="J30" s="255"/>
      <c r="K30" s="255"/>
      <c r="L30" s="255"/>
      <c r="M30" s="246"/>
      <c r="N30" s="246"/>
      <c r="O30" s="246"/>
      <c r="P30" s="246"/>
      <c r="Q30" s="246"/>
      <c r="R30" s="246"/>
      <c r="S30" s="246"/>
      <c r="T30" s="246"/>
      <c r="U30" s="246"/>
      <c r="V30" s="256"/>
      <c r="W30" s="255"/>
      <c r="X30" s="255"/>
      <c r="Y30" s="246"/>
      <c r="Z30" s="246"/>
      <c r="AA30" s="246"/>
      <c r="AB30" s="246"/>
      <c r="AC30" s="246"/>
    </row>
    <row r="31" spans="1:29" ht="15" x14ac:dyDescent="0.2">
      <c r="A31" s="246"/>
      <c r="B31" s="246"/>
      <c r="C31" s="246"/>
      <c r="D31" s="246"/>
      <c r="E31" s="254"/>
      <c r="F31" s="246"/>
      <c r="G31" s="246"/>
      <c r="H31" s="246"/>
      <c r="I31" s="255"/>
      <c r="J31" s="255"/>
      <c r="K31" s="255"/>
      <c r="L31" s="255"/>
      <c r="M31" s="246"/>
      <c r="N31" s="246"/>
      <c r="O31" s="246"/>
      <c r="P31" s="246"/>
      <c r="Q31" s="246"/>
      <c r="R31" s="246"/>
      <c r="S31" s="246"/>
      <c r="T31" s="246"/>
      <c r="U31" s="246"/>
      <c r="V31" s="256"/>
      <c r="W31" s="255"/>
      <c r="X31" s="255"/>
      <c r="Y31" s="246"/>
      <c r="Z31" s="246"/>
      <c r="AA31" s="246"/>
      <c r="AB31" s="246"/>
      <c r="AC31" s="246"/>
    </row>
    <row r="32" spans="1:29" ht="15" x14ac:dyDescent="0.2">
      <c r="A32" s="246"/>
      <c r="B32" s="246"/>
      <c r="C32" s="246"/>
      <c r="D32" s="246"/>
      <c r="E32" s="254"/>
      <c r="F32" s="246"/>
      <c r="G32" s="246"/>
      <c r="H32" s="246"/>
      <c r="I32" s="255"/>
      <c r="J32" s="255"/>
      <c r="K32" s="255"/>
      <c r="L32" s="255"/>
      <c r="M32" s="246"/>
      <c r="N32" s="246"/>
      <c r="O32" s="246"/>
      <c r="P32" s="246"/>
      <c r="Q32" s="246"/>
      <c r="R32" s="246"/>
      <c r="S32" s="246"/>
      <c r="T32" s="246"/>
      <c r="U32" s="246"/>
      <c r="V32" s="256"/>
      <c r="W32" s="255"/>
      <c r="X32" s="255"/>
      <c r="Y32" s="246"/>
      <c r="Z32" s="246"/>
      <c r="AA32" s="246"/>
      <c r="AB32" s="246"/>
      <c r="AC32" s="246"/>
    </row>
    <row r="33" spans="1:29" ht="15" x14ac:dyDescent="0.2">
      <c r="A33" s="246"/>
      <c r="B33" s="246"/>
      <c r="C33" s="246"/>
      <c r="D33" s="246"/>
      <c r="E33" s="254"/>
      <c r="F33" s="246"/>
      <c r="G33" s="246"/>
      <c r="H33" s="246"/>
      <c r="I33" s="255"/>
      <c r="J33" s="255"/>
      <c r="K33" s="255"/>
      <c r="L33" s="255"/>
      <c r="M33" s="246"/>
      <c r="N33" s="246"/>
      <c r="O33" s="246"/>
      <c r="P33" s="246"/>
      <c r="Q33" s="246"/>
      <c r="R33" s="246"/>
      <c r="S33" s="246"/>
      <c r="T33" s="246"/>
      <c r="U33" s="246"/>
      <c r="V33" s="256"/>
      <c r="W33" s="255"/>
      <c r="X33" s="255"/>
      <c r="Y33" s="246"/>
      <c r="Z33" s="246"/>
      <c r="AA33" s="246"/>
      <c r="AB33" s="246"/>
      <c r="AC33" s="246"/>
    </row>
  </sheetData>
  <mergeCells count="5">
    <mergeCell ref="I3:L3"/>
    <mergeCell ref="M3:O3"/>
    <mergeCell ref="P3:U3"/>
    <mergeCell ref="V3:AC3"/>
    <mergeCell ref="D1:AC2"/>
  </mergeCells>
  <pageMargins left="0.25" right="0.25" top="0.75" bottom="0.75" header="0.511811023622047" footer="0.3"/>
  <pageSetup fitToHeight="9" orientation="landscape" horizontalDpi="300" verticalDpi="300"/>
  <headerFooter>
    <oddFooter>&amp;L© Pritchett, LP&amp;CMergerIntegration.com&amp;RPage &amp;P</oddFooter>
  </headerFooter>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312"/>
  <sheetViews>
    <sheetView showGridLines="0" zoomScale="80" zoomScaleNormal="80" workbookViewId="0">
      <selection sqref="A1:Y2"/>
    </sheetView>
  </sheetViews>
  <sheetFormatPr defaultColWidth="8.85546875" defaultRowHeight="12.75" outlineLevelCol="1" x14ac:dyDescent="0.2"/>
  <cols>
    <col min="1" max="1" width="61" customWidth="1"/>
    <col min="2" max="2" width="9.28515625" style="1" customWidth="1"/>
    <col min="3" max="3" width="10.7109375" customWidth="1"/>
    <col min="4" max="4" width="12.42578125" customWidth="1"/>
    <col min="5" max="5" width="10.7109375" customWidth="1"/>
    <col min="6" max="6" width="9" customWidth="1"/>
    <col min="7" max="7" width="7.85546875" customWidth="1"/>
    <col min="8" max="8" width="10.28515625" customWidth="1"/>
    <col min="9" max="9" width="8.28515625" customWidth="1"/>
    <col min="10" max="10" width="12.85546875" customWidth="1"/>
    <col min="11" max="11" width="6.140625" customWidth="1"/>
    <col min="12" max="12" width="7.85546875" customWidth="1"/>
    <col min="13" max="13" width="9.42578125" customWidth="1"/>
    <col min="14" max="14" width="16.42578125" customWidth="1"/>
    <col min="15" max="15" width="12.42578125" customWidth="1"/>
    <col min="16" max="16" width="9.42578125" customWidth="1"/>
    <col min="17" max="17" width="19.140625" customWidth="1"/>
    <col min="18" max="18" width="53.85546875" customWidth="1"/>
    <col min="19" max="19" width="1.42578125" customWidth="1" outlineLevel="1"/>
    <col min="20" max="21" width="16.42578125" customWidth="1" outlineLevel="1"/>
    <col min="22" max="22" width="1.42578125" customWidth="1" outlineLevel="1"/>
    <col min="23" max="24" width="16.42578125" customWidth="1"/>
    <col min="25" max="25" width="31.7109375" customWidth="1"/>
  </cols>
  <sheetData>
    <row r="1" spans="1:28" ht="27.95" customHeight="1" x14ac:dyDescent="0.2">
      <c r="A1" s="284" t="s">
        <v>277</v>
      </c>
      <c r="B1" s="284"/>
      <c r="C1" s="284"/>
      <c r="D1" s="284"/>
      <c r="E1" s="284"/>
      <c r="F1" s="284"/>
      <c r="G1" s="284"/>
      <c r="H1" s="284"/>
      <c r="I1" s="284"/>
      <c r="J1" s="284"/>
      <c r="K1" s="284"/>
      <c r="L1" s="284"/>
      <c r="M1" s="284"/>
      <c r="N1" s="284"/>
      <c r="O1" s="284"/>
      <c r="P1" s="284"/>
      <c r="Q1" s="284"/>
      <c r="R1" s="284"/>
      <c r="S1" s="284"/>
      <c r="T1" s="284"/>
      <c r="U1" s="284"/>
      <c r="V1" s="284"/>
      <c r="W1" s="284"/>
      <c r="X1" s="284"/>
      <c r="Y1" s="284"/>
    </row>
    <row r="2" spans="1:28" ht="69" customHeight="1" x14ac:dyDescent="0.2">
      <c r="A2" s="284"/>
      <c r="B2" s="284"/>
      <c r="C2" s="284"/>
      <c r="D2" s="284"/>
      <c r="E2" s="284"/>
      <c r="F2" s="284"/>
      <c r="G2" s="284"/>
      <c r="H2" s="284"/>
      <c r="I2" s="284"/>
      <c r="J2" s="284"/>
      <c r="K2" s="284"/>
      <c r="L2" s="284"/>
      <c r="M2" s="284"/>
      <c r="N2" s="284"/>
      <c r="O2" s="284"/>
      <c r="P2" s="284"/>
      <c r="Q2" s="284"/>
      <c r="R2" s="284"/>
      <c r="S2" s="284"/>
      <c r="T2" s="284"/>
      <c r="U2" s="284"/>
      <c r="V2" s="284"/>
      <c r="W2" s="284"/>
      <c r="X2" s="284"/>
      <c r="Y2" s="284"/>
    </row>
    <row r="3" spans="1:28" s="4" customFormat="1" ht="37.5" customHeight="1" x14ac:dyDescent="0.25">
      <c r="A3" s="163"/>
      <c r="B3" s="2"/>
      <c r="C3" s="285" t="s">
        <v>0</v>
      </c>
      <c r="D3" s="285"/>
      <c r="E3" s="285"/>
      <c r="F3" s="285"/>
      <c r="G3" s="285"/>
      <c r="H3" s="285"/>
      <c r="I3" s="285"/>
      <c r="J3" s="285"/>
      <c r="K3" s="286" t="s">
        <v>1</v>
      </c>
      <c r="L3" s="286"/>
      <c r="M3" s="286"/>
      <c r="N3" s="286"/>
      <c r="O3" s="286"/>
      <c r="P3" s="286"/>
      <c r="Q3" s="286"/>
      <c r="R3" s="3"/>
      <c r="T3" s="287" t="s">
        <v>2</v>
      </c>
      <c r="U3" s="287"/>
      <c r="W3" s="287" t="s">
        <v>3</v>
      </c>
      <c r="X3" s="287"/>
      <c r="Y3" s="288" t="s">
        <v>4</v>
      </c>
      <c r="AA3" s="5"/>
    </row>
    <row r="4" spans="1:28" s="4" customFormat="1" ht="18" customHeight="1" x14ac:dyDescent="0.25">
      <c r="A4" s="162"/>
      <c r="B4" s="6"/>
      <c r="C4" s="289" t="s">
        <v>5</v>
      </c>
      <c r="D4" s="289"/>
      <c r="E4" s="289"/>
      <c r="F4" s="289"/>
      <c r="G4" s="290" t="s">
        <v>6</v>
      </c>
      <c r="H4" s="290"/>
      <c r="I4" s="290"/>
      <c r="J4" s="290"/>
      <c r="K4" s="291" t="s">
        <v>7</v>
      </c>
      <c r="L4" s="292" t="s">
        <v>8</v>
      </c>
      <c r="M4" s="292"/>
      <c r="N4" s="292"/>
      <c r="O4" s="293" t="s">
        <v>9</v>
      </c>
      <c r="P4" s="293"/>
      <c r="Q4" s="293"/>
      <c r="R4" s="294" t="s">
        <v>10</v>
      </c>
      <c r="T4" s="287"/>
      <c r="U4" s="287"/>
      <c r="W4" s="287"/>
      <c r="X4" s="287"/>
      <c r="Y4" s="288"/>
    </row>
    <row r="5" spans="1:28" s="4" customFormat="1" ht="18" customHeight="1" x14ac:dyDescent="0.25">
      <c r="A5" s="7"/>
      <c r="B5" s="6"/>
      <c r="C5" s="289"/>
      <c r="D5" s="289"/>
      <c r="E5" s="289"/>
      <c r="F5" s="289"/>
      <c r="G5" s="290"/>
      <c r="H5" s="290"/>
      <c r="I5" s="290"/>
      <c r="J5" s="290"/>
      <c r="K5" s="291"/>
      <c r="L5" s="292"/>
      <c r="M5" s="292"/>
      <c r="N5" s="292"/>
      <c r="O5" s="293"/>
      <c r="P5" s="293"/>
      <c r="Q5" s="293"/>
      <c r="R5" s="294"/>
      <c r="T5" s="287"/>
      <c r="U5" s="287"/>
      <c r="W5" s="287"/>
      <c r="X5" s="287"/>
      <c r="Y5" s="288"/>
    </row>
    <row r="6" spans="1:28" s="4" customFormat="1" ht="92.25" customHeight="1" x14ac:dyDescent="0.25">
      <c r="A6" s="8" t="s">
        <v>11</v>
      </c>
      <c r="B6" s="9" t="s">
        <v>12</v>
      </c>
      <c r="C6" s="10" t="s">
        <v>13</v>
      </c>
      <c r="D6" s="11" t="s">
        <v>14</v>
      </c>
      <c r="E6" s="12" t="s">
        <v>15</v>
      </c>
      <c r="F6" s="13" t="s">
        <v>16</v>
      </c>
      <c r="G6" s="10" t="s">
        <v>13</v>
      </c>
      <c r="H6" s="11" t="s">
        <v>14</v>
      </c>
      <c r="I6" s="12" t="s">
        <v>15</v>
      </c>
      <c r="J6" s="13" t="s">
        <v>16</v>
      </c>
      <c r="K6" s="291"/>
      <c r="L6" s="14" t="s">
        <v>17</v>
      </c>
      <c r="M6" s="15" t="s">
        <v>18</v>
      </c>
      <c r="N6" s="16" t="s">
        <v>19</v>
      </c>
      <c r="O6" s="17" t="s">
        <v>20</v>
      </c>
      <c r="P6" s="17" t="s">
        <v>21</v>
      </c>
      <c r="Q6" s="17" t="s">
        <v>22</v>
      </c>
      <c r="R6" s="294"/>
      <c r="T6" s="10" t="s">
        <v>5</v>
      </c>
      <c r="U6" s="18" t="s">
        <v>6</v>
      </c>
      <c r="W6" s="10" t="s">
        <v>5</v>
      </c>
      <c r="X6" s="18" t="s">
        <v>6</v>
      </c>
      <c r="Y6" s="288"/>
    </row>
    <row r="7" spans="1:28" s="19" customFormat="1" ht="19.5" customHeight="1" x14ac:dyDescent="0.2">
      <c r="A7" s="164" t="s">
        <v>23</v>
      </c>
      <c r="B7" s="165">
        <v>1</v>
      </c>
      <c r="C7" s="166"/>
      <c r="D7" s="167"/>
      <c r="E7" s="168"/>
      <c r="F7" s="169">
        <f t="shared" ref="F7:F16" si="0">SUM(C7:E7)</f>
        <v>0</v>
      </c>
      <c r="G7" s="170">
        <f>SUM(G8:G16)</f>
        <v>975</v>
      </c>
      <c r="H7" s="171">
        <f>SUM(H8:H16)</f>
        <v>110</v>
      </c>
      <c r="I7" s="172">
        <f>SUM(I8:I16)</f>
        <v>745</v>
      </c>
      <c r="J7" s="173">
        <f>SUM(J8:J16)</f>
        <v>1830</v>
      </c>
      <c r="K7" s="174"/>
      <c r="L7" s="175"/>
      <c r="M7" s="175"/>
      <c r="N7" s="175"/>
      <c r="O7" s="175"/>
      <c r="P7" s="175"/>
      <c r="Q7" s="176"/>
      <c r="R7" s="177"/>
      <c r="S7" s="178"/>
      <c r="T7" s="166">
        <f>SUM(T8:T16)</f>
        <v>7.7</v>
      </c>
      <c r="U7" s="179">
        <f>SUM(U8:U16)</f>
        <v>842</v>
      </c>
      <c r="V7" s="178"/>
      <c r="W7" s="180" t="s">
        <v>24</v>
      </c>
      <c r="X7" s="181">
        <f>U7-G7</f>
        <v>-133</v>
      </c>
      <c r="Y7" s="187"/>
      <c r="Z7" s="74"/>
      <c r="AA7" s="74"/>
      <c r="AB7" s="74"/>
    </row>
    <row r="8" spans="1:28" s="31" customFormat="1" ht="16.5" customHeight="1" x14ac:dyDescent="0.2">
      <c r="A8" s="20" t="s">
        <v>25</v>
      </c>
      <c r="B8" s="106">
        <v>1.1000000000000001</v>
      </c>
      <c r="C8" s="107">
        <v>2</v>
      </c>
      <c r="D8" s="108">
        <v>0.5</v>
      </c>
      <c r="E8" s="109">
        <v>1.5</v>
      </c>
      <c r="F8" s="21">
        <f>SUM(C8:E8)</f>
        <v>4</v>
      </c>
      <c r="G8" s="110">
        <v>280</v>
      </c>
      <c r="H8" s="111">
        <v>60</v>
      </c>
      <c r="I8" s="112">
        <v>180</v>
      </c>
      <c r="J8" s="22">
        <f t="shared" ref="J8:J16" si="1">SUM(G8:I8)</f>
        <v>520</v>
      </c>
      <c r="K8" s="23"/>
      <c r="L8" s="24"/>
      <c r="M8" s="24"/>
      <c r="N8" s="24" t="s">
        <v>26</v>
      </c>
      <c r="O8" s="25"/>
      <c r="P8" s="25"/>
      <c r="Q8" s="26"/>
      <c r="R8" s="27"/>
      <c r="S8" s="127"/>
      <c r="T8" s="107">
        <v>1.8</v>
      </c>
      <c r="U8" s="128">
        <v>230</v>
      </c>
      <c r="V8" s="127"/>
      <c r="W8" s="28">
        <f>T8-F8</f>
        <v>-2.2000000000000002</v>
      </c>
      <c r="X8" s="29">
        <f>U8-G8</f>
        <v>-50</v>
      </c>
      <c r="Y8" s="30" t="s">
        <v>27</v>
      </c>
      <c r="Z8" s="129"/>
      <c r="AA8" s="129"/>
      <c r="AB8" s="129"/>
    </row>
    <row r="9" spans="1:28" s="31" customFormat="1" ht="33.75" customHeight="1" x14ac:dyDescent="0.2">
      <c r="A9" s="32" t="s">
        <v>28</v>
      </c>
      <c r="B9" s="113">
        <v>1.2</v>
      </c>
      <c r="C9" s="114">
        <v>1</v>
      </c>
      <c r="D9" s="115">
        <v>0</v>
      </c>
      <c r="E9" s="116">
        <v>1</v>
      </c>
      <c r="F9" s="33">
        <f t="shared" si="0"/>
        <v>2</v>
      </c>
      <c r="G9" s="117">
        <v>120</v>
      </c>
      <c r="H9" s="118">
        <v>0</v>
      </c>
      <c r="I9" s="119">
        <v>120</v>
      </c>
      <c r="J9" s="34">
        <f t="shared" si="1"/>
        <v>240</v>
      </c>
      <c r="K9" s="35"/>
      <c r="L9" s="36" t="s">
        <v>26</v>
      </c>
      <c r="M9" s="36"/>
      <c r="N9" s="36"/>
      <c r="O9" s="37"/>
      <c r="P9" s="37"/>
      <c r="Q9" s="38"/>
      <c r="R9" s="39"/>
      <c r="S9" s="127"/>
      <c r="T9" s="114">
        <v>1</v>
      </c>
      <c r="U9" s="130">
        <v>120</v>
      </c>
      <c r="V9" s="127"/>
      <c r="W9" s="40"/>
      <c r="X9" s="41"/>
      <c r="Y9" s="42"/>
      <c r="Z9" s="129"/>
      <c r="AA9" s="129"/>
      <c r="AB9" s="129"/>
    </row>
    <row r="10" spans="1:28" s="31" customFormat="1" ht="33.75" customHeight="1" x14ac:dyDescent="0.2">
      <c r="A10" s="32" t="s">
        <v>29</v>
      </c>
      <c r="B10" s="113">
        <v>1.3</v>
      </c>
      <c r="C10" s="114">
        <v>0.5</v>
      </c>
      <c r="D10" s="115">
        <v>0</v>
      </c>
      <c r="E10" s="116">
        <v>0.3</v>
      </c>
      <c r="F10" s="33">
        <f t="shared" si="0"/>
        <v>0.8</v>
      </c>
      <c r="G10" s="117">
        <v>45</v>
      </c>
      <c r="H10" s="118">
        <v>0</v>
      </c>
      <c r="I10" s="119">
        <v>30</v>
      </c>
      <c r="J10" s="34">
        <f t="shared" si="1"/>
        <v>75</v>
      </c>
      <c r="K10" s="35"/>
      <c r="L10" s="36"/>
      <c r="M10" s="36"/>
      <c r="N10" s="36"/>
      <c r="O10" s="37"/>
      <c r="P10" s="37"/>
      <c r="Q10" s="38" t="s">
        <v>26</v>
      </c>
      <c r="R10" s="39"/>
      <c r="S10" s="127"/>
      <c r="T10" s="114">
        <v>0.4</v>
      </c>
      <c r="U10" s="130">
        <v>35</v>
      </c>
      <c r="V10" s="127"/>
      <c r="W10" s="40">
        <f t="shared" ref="W10:W43" si="2">T10-F10</f>
        <v>-0.4</v>
      </c>
      <c r="X10" s="41">
        <f t="shared" ref="X10:X43" si="3">U10-G10</f>
        <v>-10</v>
      </c>
      <c r="Y10" s="42" t="s">
        <v>30</v>
      </c>
      <c r="Z10" s="129"/>
      <c r="AA10" s="129"/>
      <c r="AB10" s="129"/>
    </row>
    <row r="11" spans="1:28" s="31" customFormat="1" ht="33.75" customHeight="1" x14ac:dyDescent="0.2">
      <c r="A11" s="32" t="s">
        <v>31</v>
      </c>
      <c r="B11" s="113">
        <v>1.4</v>
      </c>
      <c r="C11" s="114">
        <v>1.5</v>
      </c>
      <c r="D11" s="115">
        <v>0.5</v>
      </c>
      <c r="E11" s="116">
        <v>1</v>
      </c>
      <c r="F11" s="33">
        <f t="shared" si="0"/>
        <v>3</v>
      </c>
      <c r="G11" s="117">
        <v>190</v>
      </c>
      <c r="H11" s="118">
        <v>50</v>
      </c>
      <c r="I11" s="119">
        <v>130</v>
      </c>
      <c r="J11" s="34">
        <f t="shared" si="1"/>
        <v>370</v>
      </c>
      <c r="K11" s="35"/>
      <c r="L11" s="36"/>
      <c r="M11" s="36" t="s">
        <v>26</v>
      </c>
      <c r="N11" s="36"/>
      <c r="O11" s="37"/>
      <c r="P11" s="37" t="s">
        <v>26</v>
      </c>
      <c r="Q11" s="38"/>
      <c r="R11" s="39"/>
      <c r="S11" s="127"/>
      <c r="T11" s="114">
        <v>1.2</v>
      </c>
      <c r="U11" s="130">
        <v>160</v>
      </c>
      <c r="V11" s="127"/>
      <c r="W11" s="40">
        <f t="shared" si="2"/>
        <v>-1.8</v>
      </c>
      <c r="X11" s="41">
        <f t="shared" si="3"/>
        <v>-30</v>
      </c>
      <c r="Y11" s="42" t="s">
        <v>32</v>
      </c>
      <c r="Z11" s="129"/>
      <c r="AA11" s="129"/>
      <c r="AB11" s="129"/>
    </row>
    <row r="12" spans="1:28" s="31" customFormat="1" ht="16.5" customHeight="1" x14ac:dyDescent="0.2">
      <c r="A12" s="32" t="s">
        <v>33</v>
      </c>
      <c r="B12" s="113">
        <v>1.5</v>
      </c>
      <c r="C12" s="114">
        <v>1</v>
      </c>
      <c r="D12" s="115">
        <v>0</v>
      </c>
      <c r="E12" s="116">
        <v>0.8</v>
      </c>
      <c r="F12" s="33">
        <f t="shared" si="0"/>
        <v>1.8</v>
      </c>
      <c r="G12" s="117">
        <v>110</v>
      </c>
      <c r="H12" s="118">
        <v>0</v>
      </c>
      <c r="I12" s="119">
        <v>90</v>
      </c>
      <c r="J12" s="34">
        <f t="shared" si="1"/>
        <v>200</v>
      </c>
      <c r="K12" s="35"/>
      <c r="L12" s="36"/>
      <c r="M12" s="36" t="s">
        <v>26</v>
      </c>
      <c r="N12" s="36"/>
      <c r="O12" s="37"/>
      <c r="P12" s="37"/>
      <c r="Q12" s="38"/>
      <c r="R12" s="43"/>
      <c r="S12" s="127"/>
      <c r="T12" s="114">
        <v>0.9</v>
      </c>
      <c r="U12" s="130">
        <v>95</v>
      </c>
      <c r="V12" s="127"/>
      <c r="W12" s="40">
        <f t="shared" si="2"/>
        <v>-0.9</v>
      </c>
      <c r="X12" s="41">
        <f t="shared" si="3"/>
        <v>-15</v>
      </c>
      <c r="Y12" s="42" t="s">
        <v>34</v>
      </c>
      <c r="Z12" s="129"/>
      <c r="AA12" s="129"/>
      <c r="AB12" s="129"/>
    </row>
    <row r="13" spans="1:28" s="31" customFormat="1" ht="16.5" customHeight="1" x14ac:dyDescent="0.2">
      <c r="A13" s="32" t="s">
        <v>35</v>
      </c>
      <c r="B13" s="113">
        <v>1.6</v>
      </c>
      <c r="C13" s="114">
        <v>1</v>
      </c>
      <c r="D13" s="115">
        <v>0</v>
      </c>
      <c r="E13" s="116">
        <v>1</v>
      </c>
      <c r="F13" s="33">
        <f t="shared" si="0"/>
        <v>2</v>
      </c>
      <c r="G13" s="117">
        <v>80</v>
      </c>
      <c r="H13" s="118">
        <v>0</v>
      </c>
      <c r="I13" s="119">
        <v>80</v>
      </c>
      <c r="J13" s="34">
        <f t="shared" si="1"/>
        <v>160</v>
      </c>
      <c r="K13" s="35"/>
      <c r="L13" s="36" t="s">
        <v>26</v>
      </c>
      <c r="M13" s="36"/>
      <c r="N13" s="36"/>
      <c r="O13" s="37"/>
      <c r="P13" s="37"/>
      <c r="Q13" s="38"/>
      <c r="R13" s="44"/>
      <c r="S13" s="127"/>
      <c r="T13" s="114">
        <v>1</v>
      </c>
      <c r="U13" s="130">
        <v>80</v>
      </c>
      <c r="V13" s="127"/>
      <c r="W13" s="40">
        <f t="shared" si="2"/>
        <v>-1</v>
      </c>
      <c r="X13" s="41">
        <f t="shared" si="3"/>
        <v>0</v>
      </c>
      <c r="Y13" s="42"/>
      <c r="Z13" s="129"/>
      <c r="AA13" s="129"/>
      <c r="AB13" s="129"/>
    </row>
    <row r="14" spans="1:28" s="31" customFormat="1" ht="16.5" customHeight="1" x14ac:dyDescent="0.2">
      <c r="A14" s="32" t="s">
        <v>36</v>
      </c>
      <c r="B14" s="113">
        <v>1.7</v>
      </c>
      <c r="C14" s="114">
        <v>1</v>
      </c>
      <c r="D14" s="115">
        <v>0</v>
      </c>
      <c r="E14" s="116">
        <v>0.8</v>
      </c>
      <c r="F14" s="33">
        <f t="shared" si="0"/>
        <v>1.8</v>
      </c>
      <c r="G14" s="117">
        <v>95</v>
      </c>
      <c r="H14" s="118">
        <v>0</v>
      </c>
      <c r="I14" s="119">
        <v>75</v>
      </c>
      <c r="J14" s="34">
        <f t="shared" si="1"/>
        <v>170</v>
      </c>
      <c r="K14" s="35"/>
      <c r="L14" s="36"/>
      <c r="M14" s="36" t="s">
        <v>26</v>
      </c>
      <c r="N14" s="36"/>
      <c r="O14" s="37"/>
      <c r="P14" s="37"/>
      <c r="Q14" s="38"/>
      <c r="R14" s="44"/>
      <c r="S14" s="127"/>
      <c r="T14" s="114">
        <v>0.8</v>
      </c>
      <c r="U14" s="130">
        <v>80</v>
      </c>
      <c r="V14" s="127"/>
      <c r="W14" s="40">
        <f t="shared" si="2"/>
        <v>-1</v>
      </c>
      <c r="X14" s="41">
        <f t="shared" si="3"/>
        <v>-15</v>
      </c>
      <c r="Y14" s="42" t="s">
        <v>37</v>
      </c>
      <c r="Z14" s="129"/>
      <c r="AA14" s="129"/>
      <c r="AB14" s="129"/>
    </row>
    <row r="15" spans="1:28" s="31" customFormat="1" ht="21.75" customHeight="1" x14ac:dyDescent="0.2">
      <c r="A15" s="32" t="s">
        <v>38</v>
      </c>
      <c r="B15" s="113">
        <v>1.8</v>
      </c>
      <c r="C15" s="114">
        <v>0.2</v>
      </c>
      <c r="D15" s="115">
        <v>0</v>
      </c>
      <c r="E15" s="116">
        <v>0.2</v>
      </c>
      <c r="F15" s="33">
        <f t="shared" si="0"/>
        <v>0.4</v>
      </c>
      <c r="G15" s="117">
        <v>15</v>
      </c>
      <c r="H15" s="118">
        <v>0</v>
      </c>
      <c r="I15" s="119">
        <v>15</v>
      </c>
      <c r="J15" s="34">
        <f t="shared" si="1"/>
        <v>30</v>
      </c>
      <c r="K15" s="35"/>
      <c r="L15" s="36" t="s">
        <v>26</v>
      </c>
      <c r="M15" s="36"/>
      <c r="N15" s="36"/>
      <c r="O15" s="37"/>
      <c r="P15" s="37"/>
      <c r="Q15" s="38" t="s">
        <v>39</v>
      </c>
      <c r="R15" s="39"/>
      <c r="S15" s="127"/>
      <c r="T15" s="114">
        <v>0.2</v>
      </c>
      <c r="U15" s="130">
        <v>12</v>
      </c>
      <c r="V15" s="127"/>
      <c r="W15" s="40">
        <f t="shared" si="2"/>
        <v>-0.2</v>
      </c>
      <c r="X15" s="41">
        <f t="shared" si="3"/>
        <v>-3</v>
      </c>
      <c r="Y15" s="157" t="s">
        <v>40</v>
      </c>
      <c r="Z15" s="129"/>
      <c r="AA15" s="129"/>
      <c r="AB15" s="129"/>
    </row>
    <row r="16" spans="1:28" s="31" customFormat="1" ht="22.5" customHeight="1" x14ac:dyDescent="0.2">
      <c r="A16" s="45" t="s">
        <v>41</v>
      </c>
      <c r="B16" s="120">
        <v>1.9</v>
      </c>
      <c r="C16" s="121">
        <v>0.5</v>
      </c>
      <c r="D16" s="122">
        <v>0</v>
      </c>
      <c r="E16" s="123">
        <v>0.3</v>
      </c>
      <c r="F16" s="46">
        <f t="shared" si="0"/>
        <v>0.8</v>
      </c>
      <c r="G16" s="124">
        <v>40</v>
      </c>
      <c r="H16" s="125">
        <v>0</v>
      </c>
      <c r="I16" s="126">
        <v>25</v>
      </c>
      <c r="J16" s="47">
        <f t="shared" si="1"/>
        <v>65</v>
      </c>
      <c r="K16" s="48"/>
      <c r="L16" s="49"/>
      <c r="M16" s="50" t="s">
        <v>26</v>
      </c>
      <c r="N16" s="50"/>
      <c r="O16" s="51"/>
      <c r="P16" s="51"/>
      <c r="Q16" s="52"/>
      <c r="R16" s="53"/>
      <c r="S16" s="127"/>
      <c r="T16" s="121">
        <v>0.4</v>
      </c>
      <c r="U16" s="131">
        <v>30</v>
      </c>
      <c r="V16" s="127"/>
      <c r="W16" s="54">
        <f t="shared" si="2"/>
        <v>-0.4</v>
      </c>
      <c r="X16" s="55">
        <f t="shared" si="3"/>
        <v>-10</v>
      </c>
      <c r="Y16" s="158" t="s">
        <v>42</v>
      </c>
      <c r="Z16" s="129"/>
      <c r="AA16" s="129"/>
      <c r="AB16" s="129"/>
    </row>
    <row r="17" spans="1:28" s="31" customFormat="1" ht="22.5" customHeight="1" x14ac:dyDescent="0.2">
      <c r="A17" s="164" t="s">
        <v>43</v>
      </c>
      <c r="B17" s="165">
        <v>2</v>
      </c>
      <c r="C17" s="166">
        <f t="shared" ref="C17:J17" si="4">SUM(C18:C20)</f>
        <v>4.5</v>
      </c>
      <c r="D17" s="167">
        <f t="shared" si="4"/>
        <v>1</v>
      </c>
      <c r="E17" s="168">
        <f t="shared" si="4"/>
        <v>3.3</v>
      </c>
      <c r="F17" s="169">
        <f t="shared" si="4"/>
        <v>8.8000000000000007</v>
      </c>
      <c r="G17" s="170">
        <f t="shared" si="4"/>
        <v>500</v>
      </c>
      <c r="H17" s="171">
        <f t="shared" si="4"/>
        <v>100</v>
      </c>
      <c r="I17" s="172">
        <f t="shared" si="4"/>
        <v>380</v>
      </c>
      <c r="J17" s="173">
        <f t="shared" si="4"/>
        <v>140</v>
      </c>
      <c r="K17" s="182"/>
      <c r="L17" s="175"/>
      <c r="M17" s="175"/>
      <c r="N17" s="175"/>
      <c r="O17" s="175"/>
      <c r="P17" s="175"/>
      <c r="Q17" s="176"/>
      <c r="R17" s="183"/>
      <c r="S17" s="184"/>
      <c r="T17" s="166">
        <f>SUM(T18:T19)</f>
        <v>2.1</v>
      </c>
      <c r="U17" s="179"/>
      <c r="V17" s="184"/>
      <c r="W17" s="180">
        <f t="shared" si="2"/>
        <v>-6.7000000000000011</v>
      </c>
      <c r="X17" s="181">
        <f t="shared" si="3"/>
        <v>-500</v>
      </c>
      <c r="Y17" s="186"/>
      <c r="Z17" s="129"/>
      <c r="AA17" s="129"/>
      <c r="AB17" s="129"/>
    </row>
    <row r="18" spans="1:28" s="31" customFormat="1" ht="33.75" customHeight="1" x14ac:dyDescent="0.2">
      <c r="A18" s="56" t="s">
        <v>44</v>
      </c>
      <c r="B18" s="106">
        <v>2.1</v>
      </c>
      <c r="C18" s="107">
        <v>1.5</v>
      </c>
      <c r="D18" s="108">
        <v>0.5</v>
      </c>
      <c r="E18" s="109">
        <v>1</v>
      </c>
      <c r="F18" s="21">
        <f t="shared" ref="F18:F38" si="5">SUM(C18:E18)</f>
        <v>3</v>
      </c>
      <c r="G18" s="110">
        <v>170</v>
      </c>
      <c r="H18" s="111">
        <v>50</v>
      </c>
      <c r="I18" s="112">
        <v>120</v>
      </c>
      <c r="J18" s="132">
        <v>50</v>
      </c>
      <c r="K18" s="23"/>
      <c r="L18" s="24"/>
      <c r="M18" s="24" t="s">
        <v>26</v>
      </c>
      <c r="N18" s="24"/>
      <c r="O18" s="25"/>
      <c r="P18" s="25"/>
      <c r="Q18" s="26"/>
      <c r="R18" s="27"/>
      <c r="S18" s="127"/>
      <c r="T18" s="107">
        <v>1.2</v>
      </c>
      <c r="U18" s="128">
        <v>140</v>
      </c>
      <c r="V18" s="127"/>
      <c r="W18" s="28">
        <f t="shared" si="2"/>
        <v>-1.8</v>
      </c>
      <c r="X18" s="29">
        <f t="shared" si="3"/>
        <v>-30</v>
      </c>
      <c r="Y18" s="159" t="s">
        <v>45</v>
      </c>
      <c r="Z18" s="129"/>
      <c r="AA18" s="129"/>
      <c r="AB18" s="129"/>
    </row>
    <row r="19" spans="1:28" s="31" customFormat="1" ht="51.75" customHeight="1" x14ac:dyDescent="0.2">
      <c r="A19" s="57" t="s">
        <v>46</v>
      </c>
      <c r="B19" s="113">
        <v>2.2000000000000002</v>
      </c>
      <c r="C19" s="114">
        <v>1</v>
      </c>
      <c r="D19" s="115">
        <v>0</v>
      </c>
      <c r="E19" s="116">
        <v>0.8</v>
      </c>
      <c r="F19" s="33">
        <f t="shared" si="5"/>
        <v>1.8</v>
      </c>
      <c r="G19" s="117">
        <v>110</v>
      </c>
      <c r="H19" s="118">
        <v>0</v>
      </c>
      <c r="I19" s="119">
        <v>90</v>
      </c>
      <c r="J19" s="133">
        <v>40</v>
      </c>
      <c r="K19" s="35"/>
      <c r="L19" s="36"/>
      <c r="M19" s="36"/>
      <c r="N19" s="36"/>
      <c r="O19" s="37" t="s">
        <v>26</v>
      </c>
      <c r="P19" s="37"/>
      <c r="Q19" s="38"/>
      <c r="R19" s="39"/>
      <c r="S19" s="127"/>
      <c r="T19" s="114">
        <v>0.9</v>
      </c>
      <c r="U19" s="130">
        <v>95</v>
      </c>
      <c r="V19" s="127"/>
      <c r="W19" s="40">
        <f t="shared" si="2"/>
        <v>-0.9</v>
      </c>
      <c r="X19" s="41">
        <f t="shared" si="3"/>
        <v>-15</v>
      </c>
      <c r="Y19" s="157" t="s">
        <v>47</v>
      </c>
      <c r="Z19" s="129"/>
      <c r="AA19" s="129"/>
      <c r="AB19" s="129"/>
    </row>
    <row r="20" spans="1:28" s="31" customFormat="1" ht="51.75" customHeight="1" x14ac:dyDescent="0.2">
      <c r="A20" s="58" t="s">
        <v>48</v>
      </c>
      <c r="B20" s="120">
        <v>2.2999999999999998</v>
      </c>
      <c r="C20" s="121">
        <v>2</v>
      </c>
      <c r="D20" s="122">
        <v>0.5</v>
      </c>
      <c r="E20" s="123">
        <v>1.5</v>
      </c>
      <c r="F20" s="46">
        <f t="shared" si="5"/>
        <v>4</v>
      </c>
      <c r="G20" s="124">
        <v>220</v>
      </c>
      <c r="H20" s="125">
        <v>50</v>
      </c>
      <c r="I20" s="126">
        <v>170</v>
      </c>
      <c r="J20" s="134">
        <v>50</v>
      </c>
      <c r="K20" s="59"/>
      <c r="L20" s="50"/>
      <c r="M20" s="50" t="s">
        <v>26</v>
      </c>
      <c r="N20" s="50"/>
      <c r="O20" s="51"/>
      <c r="P20" s="51"/>
      <c r="Q20" s="52"/>
      <c r="R20" s="53"/>
      <c r="S20" s="127"/>
      <c r="T20" s="121">
        <v>1.8</v>
      </c>
      <c r="U20" s="131">
        <v>190</v>
      </c>
      <c r="V20" s="127"/>
      <c r="W20" s="54">
        <f t="shared" si="2"/>
        <v>-2.2000000000000002</v>
      </c>
      <c r="X20" s="55">
        <f t="shared" si="3"/>
        <v>-30</v>
      </c>
      <c r="Y20" s="158" t="s">
        <v>49</v>
      </c>
      <c r="Z20" s="129"/>
      <c r="AA20" s="129"/>
      <c r="AB20" s="129"/>
    </row>
    <row r="21" spans="1:28" s="31" customFormat="1" ht="69" customHeight="1" x14ac:dyDescent="0.2">
      <c r="A21" s="164" t="s">
        <v>50</v>
      </c>
      <c r="B21" s="165">
        <v>3</v>
      </c>
      <c r="C21" s="166">
        <f>SUM(C22:C27)</f>
        <v>9</v>
      </c>
      <c r="D21" s="167"/>
      <c r="E21" s="168"/>
      <c r="F21" s="169">
        <f t="shared" si="5"/>
        <v>9</v>
      </c>
      <c r="G21" s="170"/>
      <c r="H21" s="171"/>
      <c r="I21" s="172"/>
      <c r="J21" s="173">
        <f>SUM(J22:J27)</f>
        <v>575</v>
      </c>
      <c r="K21" s="182"/>
      <c r="L21" s="175"/>
      <c r="M21" s="175"/>
      <c r="N21" s="175"/>
      <c r="O21" s="175"/>
      <c r="P21" s="175"/>
      <c r="Q21" s="176"/>
      <c r="R21" s="183"/>
      <c r="S21" s="178"/>
      <c r="T21" s="166">
        <f>SUM(T22:T27)</f>
        <v>8.1000000000000014</v>
      </c>
      <c r="U21" s="179"/>
      <c r="V21" s="178"/>
      <c r="W21" s="180">
        <f t="shared" si="2"/>
        <v>-0.89999999999999858</v>
      </c>
      <c r="X21" s="181">
        <f t="shared" si="3"/>
        <v>0</v>
      </c>
      <c r="Y21" s="185" t="s">
        <v>51</v>
      </c>
      <c r="Z21" s="129"/>
      <c r="AA21" s="129"/>
      <c r="AB21" s="129"/>
    </row>
    <row r="22" spans="1:28" s="31" customFormat="1" ht="51" customHeight="1" x14ac:dyDescent="0.2">
      <c r="A22" s="56" t="s">
        <v>52</v>
      </c>
      <c r="B22" s="106">
        <v>3.1</v>
      </c>
      <c r="C22" s="107">
        <v>2</v>
      </c>
      <c r="D22" s="108">
        <v>0</v>
      </c>
      <c r="E22" s="109">
        <v>1.5</v>
      </c>
      <c r="F22" s="21">
        <f t="shared" si="5"/>
        <v>3.5</v>
      </c>
      <c r="G22" s="110">
        <v>260</v>
      </c>
      <c r="H22" s="111">
        <v>0</v>
      </c>
      <c r="I22" s="112">
        <v>200</v>
      </c>
      <c r="J22" s="132">
        <v>300</v>
      </c>
      <c r="K22" s="23"/>
      <c r="L22" s="24"/>
      <c r="M22" s="24" t="s">
        <v>26</v>
      </c>
      <c r="N22" s="24"/>
      <c r="O22" s="25"/>
      <c r="P22" s="25"/>
      <c r="Q22" s="26"/>
      <c r="R22" s="60"/>
      <c r="S22" s="127"/>
      <c r="T22" s="107">
        <v>1.8</v>
      </c>
      <c r="U22" s="128">
        <v>230</v>
      </c>
      <c r="V22" s="127"/>
      <c r="W22" s="28">
        <f t="shared" si="2"/>
        <v>-1.7</v>
      </c>
      <c r="X22" s="29">
        <f t="shared" si="3"/>
        <v>-30</v>
      </c>
      <c r="Y22" s="159" t="s">
        <v>53</v>
      </c>
      <c r="Z22" s="129"/>
      <c r="AA22" s="129"/>
      <c r="AB22" s="129"/>
    </row>
    <row r="23" spans="1:28" s="31" customFormat="1" ht="51" customHeight="1" x14ac:dyDescent="0.2">
      <c r="A23" s="61" t="s">
        <v>54</v>
      </c>
      <c r="B23" s="113">
        <v>3.2</v>
      </c>
      <c r="C23" s="114">
        <v>1.5</v>
      </c>
      <c r="D23" s="115">
        <v>0</v>
      </c>
      <c r="E23" s="116">
        <v>1.2</v>
      </c>
      <c r="F23" s="33">
        <f t="shared" si="5"/>
        <v>2.7</v>
      </c>
      <c r="G23" s="117">
        <v>160</v>
      </c>
      <c r="H23" s="118">
        <v>0</v>
      </c>
      <c r="I23" s="119">
        <v>130</v>
      </c>
      <c r="J23" s="133">
        <v>100</v>
      </c>
      <c r="K23" s="35"/>
      <c r="L23" s="36"/>
      <c r="M23" s="36" t="s">
        <v>26</v>
      </c>
      <c r="N23" s="36"/>
      <c r="O23" s="37"/>
      <c r="P23" s="37"/>
      <c r="Q23" s="38"/>
      <c r="R23" s="44"/>
      <c r="S23" s="127"/>
      <c r="T23" s="114">
        <v>1.3</v>
      </c>
      <c r="U23" s="130">
        <v>140</v>
      </c>
      <c r="V23" s="127"/>
      <c r="W23" s="40">
        <f t="shared" si="2"/>
        <v>-1.4000000000000001</v>
      </c>
      <c r="X23" s="41">
        <f t="shared" si="3"/>
        <v>-20</v>
      </c>
      <c r="Y23" s="157" t="s">
        <v>55</v>
      </c>
      <c r="Z23" s="129"/>
      <c r="AA23" s="129"/>
      <c r="AB23" s="129"/>
    </row>
    <row r="24" spans="1:28" s="31" customFormat="1" ht="102" customHeight="1" x14ac:dyDescent="0.2">
      <c r="A24" s="61" t="s">
        <v>56</v>
      </c>
      <c r="B24" s="113">
        <v>3.3</v>
      </c>
      <c r="C24" s="114">
        <v>3</v>
      </c>
      <c r="D24" s="115">
        <v>0.5</v>
      </c>
      <c r="E24" s="116">
        <v>2.5</v>
      </c>
      <c r="F24" s="33">
        <f t="shared" si="5"/>
        <v>6</v>
      </c>
      <c r="G24" s="117">
        <v>330</v>
      </c>
      <c r="H24" s="118">
        <v>50</v>
      </c>
      <c r="I24" s="119">
        <v>280</v>
      </c>
      <c r="J24" s="133">
        <v>100</v>
      </c>
      <c r="K24" s="35"/>
      <c r="L24" s="36"/>
      <c r="M24" s="36" t="s">
        <v>26</v>
      </c>
      <c r="N24" s="36"/>
      <c r="O24" s="37"/>
      <c r="P24" s="37"/>
      <c r="Q24" s="38"/>
      <c r="R24" s="44"/>
      <c r="S24" s="127"/>
      <c r="T24" s="114">
        <v>2.8</v>
      </c>
      <c r="U24" s="130">
        <v>300</v>
      </c>
      <c r="V24" s="127"/>
      <c r="W24" s="40">
        <f t="shared" si="2"/>
        <v>-3.2</v>
      </c>
      <c r="X24" s="41">
        <f t="shared" si="3"/>
        <v>-30</v>
      </c>
      <c r="Y24" s="157" t="s">
        <v>57</v>
      </c>
      <c r="Z24" s="129"/>
      <c r="AA24" s="129"/>
      <c r="AB24" s="129"/>
    </row>
    <row r="25" spans="1:28" s="31" customFormat="1" ht="21.75" customHeight="1" x14ac:dyDescent="0.2">
      <c r="A25" s="57" t="s">
        <v>58</v>
      </c>
      <c r="B25" s="113">
        <v>3.4</v>
      </c>
      <c r="C25" s="114">
        <v>0.5</v>
      </c>
      <c r="D25" s="115">
        <v>0</v>
      </c>
      <c r="E25" s="116">
        <v>0.3</v>
      </c>
      <c r="F25" s="33">
        <f t="shared" si="5"/>
        <v>0.8</v>
      </c>
      <c r="G25" s="117">
        <v>55</v>
      </c>
      <c r="H25" s="118">
        <v>0</v>
      </c>
      <c r="I25" s="119">
        <v>35</v>
      </c>
      <c r="J25" s="133">
        <v>10</v>
      </c>
      <c r="K25" s="35"/>
      <c r="L25" s="36"/>
      <c r="M25" s="36" t="s">
        <v>26</v>
      </c>
      <c r="N25" s="36"/>
      <c r="O25" s="37"/>
      <c r="P25" s="37"/>
      <c r="Q25" s="38"/>
      <c r="R25" s="43"/>
      <c r="S25" s="127"/>
      <c r="T25" s="114">
        <v>0.4</v>
      </c>
      <c r="U25" s="130">
        <v>40</v>
      </c>
      <c r="V25" s="127"/>
      <c r="W25" s="40">
        <f t="shared" si="2"/>
        <v>-0.4</v>
      </c>
      <c r="X25" s="41">
        <f t="shared" si="3"/>
        <v>-15</v>
      </c>
      <c r="Y25" s="157" t="s">
        <v>59</v>
      </c>
      <c r="Z25" s="129"/>
      <c r="AA25" s="129"/>
      <c r="AB25" s="129"/>
    </row>
    <row r="26" spans="1:28" s="31" customFormat="1" ht="51" customHeight="1" x14ac:dyDescent="0.2">
      <c r="A26" s="61" t="s">
        <v>60</v>
      </c>
      <c r="B26" s="113">
        <v>3.5</v>
      </c>
      <c r="C26" s="114">
        <v>1</v>
      </c>
      <c r="D26" s="115">
        <v>0.5</v>
      </c>
      <c r="E26" s="116">
        <v>0.8</v>
      </c>
      <c r="F26" s="33">
        <f t="shared" si="5"/>
        <v>2.2999999999999998</v>
      </c>
      <c r="G26" s="117">
        <v>110</v>
      </c>
      <c r="H26" s="118">
        <v>50</v>
      </c>
      <c r="I26" s="119">
        <v>90</v>
      </c>
      <c r="J26" s="133">
        <v>35</v>
      </c>
      <c r="K26" s="35"/>
      <c r="L26" s="36" t="s">
        <v>26</v>
      </c>
      <c r="M26" s="36" t="s">
        <v>26</v>
      </c>
      <c r="N26" s="36"/>
      <c r="O26" s="37"/>
      <c r="P26" s="37"/>
      <c r="Q26" s="38"/>
      <c r="R26" s="44"/>
      <c r="S26" s="127"/>
      <c r="T26" s="114">
        <v>0.9</v>
      </c>
      <c r="U26" s="130">
        <v>100</v>
      </c>
      <c r="V26" s="127"/>
      <c r="W26" s="40">
        <f t="shared" si="2"/>
        <v>-1.4</v>
      </c>
      <c r="X26" s="41">
        <f t="shared" si="3"/>
        <v>-10</v>
      </c>
      <c r="Y26" s="157"/>
      <c r="Z26" s="129"/>
      <c r="AA26" s="129"/>
      <c r="AB26" s="129"/>
    </row>
    <row r="27" spans="1:28" s="31" customFormat="1" ht="22.5" customHeight="1" x14ac:dyDescent="0.2">
      <c r="A27" s="62" t="s">
        <v>61</v>
      </c>
      <c r="B27" s="120">
        <v>3.6</v>
      </c>
      <c r="C27" s="121">
        <v>1</v>
      </c>
      <c r="D27" s="122">
        <v>0</v>
      </c>
      <c r="E27" s="123">
        <v>0.8</v>
      </c>
      <c r="F27" s="46">
        <f t="shared" si="5"/>
        <v>1.8</v>
      </c>
      <c r="G27" s="124">
        <v>120</v>
      </c>
      <c r="H27" s="125">
        <v>0</v>
      </c>
      <c r="I27" s="126">
        <v>100</v>
      </c>
      <c r="J27" s="134">
        <v>30</v>
      </c>
      <c r="K27" s="63"/>
      <c r="L27" s="50"/>
      <c r="M27" s="50"/>
      <c r="N27" s="50"/>
      <c r="O27" s="51"/>
      <c r="P27" s="51"/>
      <c r="Q27" s="52"/>
      <c r="R27" s="64"/>
      <c r="S27" s="127"/>
      <c r="T27" s="121">
        <v>0.9</v>
      </c>
      <c r="U27" s="131">
        <v>105</v>
      </c>
      <c r="V27" s="127"/>
      <c r="W27" s="54">
        <f t="shared" si="2"/>
        <v>-0.9</v>
      </c>
      <c r="X27" s="55">
        <f t="shared" si="3"/>
        <v>-15</v>
      </c>
      <c r="Y27" s="158" t="s">
        <v>62</v>
      </c>
      <c r="Z27" s="129"/>
      <c r="AA27" s="129"/>
      <c r="AB27" s="129"/>
    </row>
    <row r="28" spans="1:28" s="31" customFormat="1" ht="22.5" customHeight="1" x14ac:dyDescent="0.2">
      <c r="A28" s="164" t="s">
        <v>63</v>
      </c>
      <c r="B28" s="165">
        <v>4</v>
      </c>
      <c r="C28" s="166">
        <f>SUM(C29:C35)</f>
        <v>8.6</v>
      </c>
      <c r="D28" s="167"/>
      <c r="E28" s="168"/>
      <c r="F28" s="169">
        <f t="shared" si="5"/>
        <v>8.6</v>
      </c>
      <c r="G28" s="170"/>
      <c r="H28" s="171"/>
      <c r="I28" s="172"/>
      <c r="J28" s="173">
        <f>SUM(J29:J35)</f>
        <v>450</v>
      </c>
      <c r="K28" s="182"/>
      <c r="L28" s="175"/>
      <c r="M28" s="175"/>
      <c r="N28" s="175"/>
      <c r="O28" s="175"/>
      <c r="P28" s="175"/>
      <c r="Q28" s="176"/>
      <c r="R28" s="183"/>
      <c r="S28" s="178"/>
      <c r="T28" s="166">
        <f>SUM(T29:T35)</f>
        <v>7.6999999999999993</v>
      </c>
      <c r="U28" s="179"/>
      <c r="V28" s="178"/>
      <c r="W28" s="180">
        <f t="shared" si="2"/>
        <v>-0.90000000000000036</v>
      </c>
      <c r="X28" s="181">
        <f t="shared" si="3"/>
        <v>0</v>
      </c>
      <c r="Y28" s="185"/>
      <c r="Z28" s="129"/>
      <c r="AA28" s="129"/>
      <c r="AB28" s="129"/>
    </row>
    <row r="29" spans="1:28" s="31" customFormat="1" ht="33.75" customHeight="1" x14ac:dyDescent="0.2">
      <c r="A29" s="65" t="s">
        <v>64</v>
      </c>
      <c r="B29" s="106">
        <v>4.0999999999999996</v>
      </c>
      <c r="C29" s="107">
        <v>2</v>
      </c>
      <c r="D29" s="108">
        <v>0</v>
      </c>
      <c r="E29" s="109">
        <v>1.5</v>
      </c>
      <c r="F29" s="21">
        <f t="shared" si="5"/>
        <v>3.5</v>
      </c>
      <c r="G29" s="110">
        <v>250</v>
      </c>
      <c r="H29" s="111">
        <v>0</v>
      </c>
      <c r="I29" s="112">
        <v>190</v>
      </c>
      <c r="J29" s="132">
        <v>100</v>
      </c>
      <c r="K29" s="23"/>
      <c r="L29" s="24" t="s">
        <v>26</v>
      </c>
      <c r="M29" s="66"/>
      <c r="N29" s="24"/>
      <c r="O29" s="25"/>
      <c r="P29" s="25"/>
      <c r="Q29" s="26"/>
      <c r="R29" s="60"/>
      <c r="S29" s="127"/>
      <c r="T29" s="107">
        <v>1.8</v>
      </c>
      <c r="U29" s="128">
        <v>220</v>
      </c>
      <c r="V29" s="127"/>
      <c r="W29" s="28">
        <f t="shared" si="2"/>
        <v>-1.7</v>
      </c>
      <c r="X29" s="29">
        <f t="shared" si="3"/>
        <v>-30</v>
      </c>
      <c r="Y29" s="159" t="s">
        <v>65</v>
      </c>
      <c r="Z29" s="129"/>
      <c r="AA29" s="129"/>
      <c r="AB29" s="129"/>
    </row>
    <row r="30" spans="1:28" s="31" customFormat="1" ht="21.75" customHeight="1" x14ac:dyDescent="0.2">
      <c r="A30" s="57" t="s">
        <v>66</v>
      </c>
      <c r="B30" s="113">
        <v>4.2</v>
      </c>
      <c r="C30" s="114">
        <v>1</v>
      </c>
      <c r="D30" s="115">
        <v>0</v>
      </c>
      <c r="E30" s="116">
        <v>0.8</v>
      </c>
      <c r="F30" s="33">
        <f t="shared" si="5"/>
        <v>1.8</v>
      </c>
      <c r="G30" s="117">
        <v>110</v>
      </c>
      <c r="H30" s="118">
        <v>0</v>
      </c>
      <c r="I30" s="119">
        <v>90</v>
      </c>
      <c r="J30" s="133">
        <v>30</v>
      </c>
      <c r="K30" s="35"/>
      <c r="L30" s="67"/>
      <c r="M30" s="36" t="s">
        <v>26</v>
      </c>
      <c r="N30" s="36"/>
      <c r="O30" s="37"/>
      <c r="P30" s="37"/>
      <c r="Q30" s="38"/>
      <c r="R30" s="43"/>
      <c r="S30" s="127"/>
      <c r="T30" s="114">
        <v>0.9</v>
      </c>
      <c r="U30" s="130">
        <v>95</v>
      </c>
      <c r="V30" s="127"/>
      <c r="W30" s="40">
        <f t="shared" si="2"/>
        <v>-0.9</v>
      </c>
      <c r="X30" s="41">
        <f t="shared" si="3"/>
        <v>-15</v>
      </c>
      <c r="Y30" s="157" t="s">
        <v>67</v>
      </c>
      <c r="Z30" s="129"/>
      <c r="AA30" s="129"/>
      <c r="AB30" s="129"/>
    </row>
    <row r="31" spans="1:28" s="31" customFormat="1" ht="21.75" customHeight="1" x14ac:dyDescent="0.2">
      <c r="A31" s="57" t="s">
        <v>68</v>
      </c>
      <c r="B31" s="113">
        <v>4.3</v>
      </c>
      <c r="C31" s="114">
        <v>0.5</v>
      </c>
      <c r="D31" s="115">
        <v>0</v>
      </c>
      <c r="E31" s="116">
        <v>0.5</v>
      </c>
      <c r="F31" s="33">
        <f t="shared" si="5"/>
        <v>1</v>
      </c>
      <c r="G31" s="117">
        <v>60</v>
      </c>
      <c r="H31" s="118">
        <v>0</v>
      </c>
      <c r="I31" s="119">
        <v>60</v>
      </c>
      <c r="J31" s="133">
        <v>20</v>
      </c>
      <c r="K31" s="35"/>
      <c r="L31" s="67"/>
      <c r="M31" s="36" t="s">
        <v>26</v>
      </c>
      <c r="N31" s="36"/>
      <c r="O31" s="37"/>
      <c r="P31" s="37"/>
      <c r="Q31" s="38"/>
      <c r="R31" s="39"/>
      <c r="S31" s="127"/>
      <c r="T31" s="114">
        <v>0.5</v>
      </c>
      <c r="U31" s="130">
        <v>55</v>
      </c>
      <c r="V31" s="127"/>
      <c r="W31" s="40">
        <f t="shared" si="2"/>
        <v>-0.5</v>
      </c>
      <c r="X31" s="41">
        <f t="shared" si="3"/>
        <v>-5</v>
      </c>
      <c r="Y31" s="157"/>
      <c r="Z31" s="129"/>
      <c r="AA31" s="129"/>
      <c r="AB31" s="129"/>
    </row>
    <row r="32" spans="1:28" s="31" customFormat="1" ht="33.75" customHeight="1" x14ac:dyDescent="0.2">
      <c r="A32" s="57" t="s">
        <v>69</v>
      </c>
      <c r="B32" s="113">
        <v>4.4000000000000004</v>
      </c>
      <c r="C32" s="114">
        <v>0.3</v>
      </c>
      <c r="D32" s="115">
        <v>0</v>
      </c>
      <c r="E32" s="116">
        <v>0.3</v>
      </c>
      <c r="F32" s="33">
        <f t="shared" si="5"/>
        <v>0.6</v>
      </c>
      <c r="G32" s="117">
        <v>45</v>
      </c>
      <c r="H32" s="118">
        <v>0</v>
      </c>
      <c r="I32" s="119">
        <v>45</v>
      </c>
      <c r="J32" s="133">
        <v>40</v>
      </c>
      <c r="K32" s="35"/>
      <c r="L32" s="36"/>
      <c r="M32" s="36"/>
      <c r="N32" s="36" t="s">
        <v>26</v>
      </c>
      <c r="O32" s="37"/>
      <c r="P32" s="37"/>
      <c r="Q32" s="38"/>
      <c r="R32" s="39"/>
      <c r="S32" s="127"/>
      <c r="T32" s="114">
        <v>0.3</v>
      </c>
      <c r="U32" s="130">
        <v>38</v>
      </c>
      <c r="V32" s="127"/>
      <c r="W32" s="40">
        <f t="shared" si="2"/>
        <v>-0.3</v>
      </c>
      <c r="X32" s="41">
        <f t="shared" si="3"/>
        <v>-7</v>
      </c>
      <c r="Y32" s="157" t="s">
        <v>70</v>
      </c>
      <c r="Z32" s="129"/>
      <c r="AA32" s="129"/>
      <c r="AB32" s="129"/>
    </row>
    <row r="33" spans="1:28" s="31" customFormat="1" ht="33.75" customHeight="1" x14ac:dyDescent="0.2">
      <c r="A33" s="57" t="s">
        <v>71</v>
      </c>
      <c r="B33" s="113">
        <v>4.5</v>
      </c>
      <c r="C33" s="114">
        <v>0.8</v>
      </c>
      <c r="D33" s="115">
        <v>0</v>
      </c>
      <c r="E33" s="116">
        <v>0.5</v>
      </c>
      <c r="F33" s="33">
        <f t="shared" si="5"/>
        <v>1.3</v>
      </c>
      <c r="G33" s="117">
        <v>90</v>
      </c>
      <c r="H33" s="118">
        <v>0</v>
      </c>
      <c r="I33" s="119">
        <v>65</v>
      </c>
      <c r="J33" s="133">
        <v>60</v>
      </c>
      <c r="K33" s="35"/>
      <c r="L33" s="67"/>
      <c r="M33" s="68"/>
      <c r="N33" s="36"/>
      <c r="O33" s="37"/>
      <c r="P33" s="37"/>
      <c r="Q33" s="69" t="s">
        <v>26</v>
      </c>
      <c r="R33" s="43"/>
      <c r="S33" s="127"/>
      <c r="T33" s="114">
        <v>0.6</v>
      </c>
      <c r="U33" s="130">
        <v>70</v>
      </c>
      <c r="V33" s="127"/>
      <c r="W33" s="40">
        <f t="shared" si="2"/>
        <v>-0.70000000000000007</v>
      </c>
      <c r="X33" s="41">
        <f t="shared" si="3"/>
        <v>-20</v>
      </c>
      <c r="Y33" s="157" t="s">
        <v>72</v>
      </c>
      <c r="Z33" s="129"/>
      <c r="AA33" s="129"/>
      <c r="AB33" s="129"/>
    </row>
    <row r="34" spans="1:28" s="31" customFormat="1" ht="67.5" customHeight="1" x14ac:dyDescent="0.2">
      <c r="A34" s="57" t="s">
        <v>73</v>
      </c>
      <c r="B34" s="113">
        <v>4.5999999999999996</v>
      </c>
      <c r="C34" s="114">
        <v>2.5</v>
      </c>
      <c r="D34" s="115">
        <v>0.5</v>
      </c>
      <c r="E34" s="116">
        <v>2</v>
      </c>
      <c r="F34" s="33">
        <f t="shared" si="5"/>
        <v>5</v>
      </c>
      <c r="G34" s="117">
        <v>275</v>
      </c>
      <c r="H34" s="118">
        <v>50</v>
      </c>
      <c r="I34" s="119">
        <v>225</v>
      </c>
      <c r="J34" s="133">
        <v>100</v>
      </c>
      <c r="K34" s="35"/>
      <c r="L34" s="36" t="s">
        <v>26</v>
      </c>
      <c r="M34" s="36" t="s">
        <v>26</v>
      </c>
      <c r="N34" s="36"/>
      <c r="O34" s="37"/>
      <c r="P34" s="37"/>
      <c r="Q34" s="38"/>
      <c r="R34" s="44"/>
      <c r="S34" s="127"/>
      <c r="T34" s="114">
        <v>2.2000000000000002</v>
      </c>
      <c r="U34" s="130">
        <v>240</v>
      </c>
      <c r="V34" s="127"/>
      <c r="W34" s="40">
        <f t="shared" si="2"/>
        <v>-2.8</v>
      </c>
      <c r="X34" s="41">
        <f t="shared" si="3"/>
        <v>-35</v>
      </c>
      <c r="Y34" s="157" t="s">
        <v>74</v>
      </c>
      <c r="Z34" s="129"/>
      <c r="AA34" s="129"/>
      <c r="AB34" s="129"/>
    </row>
    <row r="35" spans="1:28" s="31" customFormat="1" ht="34.5" customHeight="1" x14ac:dyDescent="0.2">
      <c r="A35" s="58" t="s">
        <v>75</v>
      </c>
      <c r="B35" s="120">
        <v>4.7</v>
      </c>
      <c r="C35" s="121">
        <v>1.5</v>
      </c>
      <c r="D35" s="122">
        <v>0</v>
      </c>
      <c r="E35" s="123">
        <v>1.2</v>
      </c>
      <c r="F35" s="46">
        <f t="shared" si="5"/>
        <v>2.7</v>
      </c>
      <c r="G35" s="124">
        <v>165</v>
      </c>
      <c r="H35" s="125">
        <v>0</v>
      </c>
      <c r="I35" s="126">
        <v>135</v>
      </c>
      <c r="J35" s="134">
        <v>100</v>
      </c>
      <c r="K35" s="59"/>
      <c r="L35" s="50"/>
      <c r="M35" s="50" t="s">
        <v>26</v>
      </c>
      <c r="N35" s="50"/>
      <c r="O35" s="70" t="s">
        <v>26</v>
      </c>
      <c r="P35" s="51"/>
      <c r="Q35" s="71"/>
      <c r="R35" s="64"/>
      <c r="S35" s="127"/>
      <c r="T35" s="121">
        <v>1.4</v>
      </c>
      <c r="U35" s="131">
        <v>145</v>
      </c>
      <c r="V35" s="127"/>
      <c r="W35" s="54">
        <f t="shared" si="2"/>
        <v>-1.3000000000000003</v>
      </c>
      <c r="X35" s="55">
        <f t="shared" si="3"/>
        <v>-20</v>
      </c>
      <c r="Y35" s="158" t="s">
        <v>76</v>
      </c>
      <c r="Z35" s="129"/>
      <c r="AA35" s="129"/>
      <c r="AB35" s="129"/>
    </row>
    <row r="36" spans="1:28" s="31" customFormat="1" ht="22.5" customHeight="1" x14ac:dyDescent="0.2">
      <c r="A36" s="164" t="s">
        <v>77</v>
      </c>
      <c r="B36" s="165">
        <v>5</v>
      </c>
      <c r="C36" s="166">
        <f>SUM(C37:C38)</f>
        <v>3</v>
      </c>
      <c r="D36" s="167"/>
      <c r="E36" s="168"/>
      <c r="F36" s="169">
        <f t="shared" si="5"/>
        <v>3</v>
      </c>
      <c r="G36" s="170"/>
      <c r="H36" s="171"/>
      <c r="I36" s="172"/>
      <c r="J36" s="173">
        <f>SUM(J37:J38)</f>
        <v>200</v>
      </c>
      <c r="K36" s="182"/>
      <c r="L36" s="175"/>
      <c r="M36" s="175"/>
      <c r="N36" s="175"/>
      <c r="O36" s="175"/>
      <c r="P36" s="175"/>
      <c r="Q36" s="176"/>
      <c r="R36" s="183"/>
      <c r="S36" s="184"/>
      <c r="T36" s="166">
        <f>SUM(T37:T38)</f>
        <v>2.7</v>
      </c>
      <c r="U36" s="179"/>
      <c r="V36" s="184"/>
      <c r="W36" s="180">
        <f t="shared" si="2"/>
        <v>-0.29999999999999982</v>
      </c>
      <c r="X36" s="181">
        <f t="shared" si="3"/>
        <v>0</v>
      </c>
      <c r="Y36" s="185"/>
      <c r="Z36" s="129"/>
      <c r="AA36" s="129"/>
      <c r="AB36" s="129"/>
    </row>
    <row r="37" spans="1:28" s="31" customFormat="1" ht="21.75" customHeight="1" x14ac:dyDescent="0.2">
      <c r="A37" s="72" t="s">
        <v>78</v>
      </c>
      <c r="B37" s="106">
        <v>5.0999999999999996</v>
      </c>
      <c r="C37" s="107">
        <v>1</v>
      </c>
      <c r="D37" s="108">
        <v>0</v>
      </c>
      <c r="E37" s="109">
        <v>0.8</v>
      </c>
      <c r="F37" s="21">
        <f t="shared" si="5"/>
        <v>1.8</v>
      </c>
      <c r="G37" s="110">
        <v>120</v>
      </c>
      <c r="H37" s="111">
        <v>0</v>
      </c>
      <c r="I37" s="112">
        <v>100</v>
      </c>
      <c r="J37" s="132">
        <v>100</v>
      </c>
      <c r="K37" s="23"/>
      <c r="L37" s="24"/>
      <c r="M37" s="24"/>
      <c r="N37" s="24"/>
      <c r="O37" s="25"/>
      <c r="P37" s="25" t="s">
        <v>26</v>
      </c>
      <c r="Q37" s="26"/>
      <c r="R37" s="73"/>
      <c r="S37" s="127"/>
      <c r="T37" s="107">
        <v>0.9</v>
      </c>
      <c r="U37" s="128">
        <v>105</v>
      </c>
      <c r="V37" s="127"/>
      <c r="W37" s="28">
        <f t="shared" si="2"/>
        <v>-0.9</v>
      </c>
      <c r="X37" s="29">
        <f t="shared" si="3"/>
        <v>-15</v>
      </c>
      <c r="Y37" s="159" t="s">
        <v>79</v>
      </c>
      <c r="Z37" s="129"/>
      <c r="AA37" s="129"/>
      <c r="AB37" s="129"/>
    </row>
    <row r="38" spans="1:28" s="31" customFormat="1" ht="22.5" customHeight="1" x14ac:dyDescent="0.2">
      <c r="A38" s="45" t="s">
        <v>80</v>
      </c>
      <c r="B38" s="120">
        <v>5.2</v>
      </c>
      <c r="C38" s="121">
        <v>2</v>
      </c>
      <c r="D38" s="122">
        <v>0.5</v>
      </c>
      <c r="E38" s="123">
        <v>1.5</v>
      </c>
      <c r="F38" s="46">
        <f t="shared" si="5"/>
        <v>4</v>
      </c>
      <c r="G38" s="124">
        <v>220</v>
      </c>
      <c r="H38" s="125">
        <v>50</v>
      </c>
      <c r="I38" s="126">
        <v>170</v>
      </c>
      <c r="J38" s="134">
        <v>100</v>
      </c>
      <c r="K38" s="59"/>
      <c r="L38" s="50"/>
      <c r="M38" s="50"/>
      <c r="N38" s="50"/>
      <c r="O38" s="51" t="s">
        <v>26</v>
      </c>
      <c r="P38" s="51" t="s">
        <v>26</v>
      </c>
      <c r="Q38" s="52" t="s">
        <v>26</v>
      </c>
      <c r="R38" s="64"/>
      <c r="S38" s="127"/>
      <c r="T38" s="121">
        <v>1.8</v>
      </c>
      <c r="U38" s="131">
        <v>190</v>
      </c>
      <c r="V38" s="127"/>
      <c r="W38" s="54">
        <f t="shared" si="2"/>
        <v>-2.2000000000000002</v>
      </c>
      <c r="X38" s="55">
        <f t="shared" si="3"/>
        <v>-30</v>
      </c>
      <c r="Y38" s="158" t="s">
        <v>81</v>
      </c>
      <c r="Z38" s="129"/>
      <c r="AA38" s="129"/>
      <c r="AB38" s="129"/>
    </row>
    <row r="39" spans="1:28" s="74" customFormat="1" ht="19.5" customHeight="1" x14ac:dyDescent="0.2">
      <c r="A39" s="164" t="s">
        <v>82</v>
      </c>
      <c r="B39" s="188"/>
      <c r="C39" s="189">
        <f t="shared" ref="C39:J39" si="6">+C36+C28+C21+C17+C7</f>
        <v>25.1</v>
      </c>
      <c r="D39" s="190">
        <f t="shared" si="6"/>
        <v>1</v>
      </c>
      <c r="E39" s="191">
        <f t="shared" si="6"/>
        <v>3.3</v>
      </c>
      <c r="F39" s="192">
        <f t="shared" si="6"/>
        <v>29.400000000000002</v>
      </c>
      <c r="G39" s="170">
        <f t="shared" si="6"/>
        <v>1475</v>
      </c>
      <c r="H39" s="171">
        <f t="shared" si="6"/>
        <v>210</v>
      </c>
      <c r="I39" s="172">
        <f t="shared" si="6"/>
        <v>1125</v>
      </c>
      <c r="J39" s="173">
        <f t="shared" si="6"/>
        <v>3195</v>
      </c>
      <c r="K39" s="193"/>
      <c r="L39" s="194"/>
      <c r="M39" s="194"/>
      <c r="N39" s="194"/>
      <c r="O39" s="194"/>
      <c r="P39" s="175"/>
      <c r="Q39" s="176"/>
      <c r="R39" s="177"/>
      <c r="S39" s="184"/>
      <c r="T39" s="189">
        <f>+T36+T28+T21+T17+T7</f>
        <v>28.3</v>
      </c>
      <c r="U39" s="179">
        <f>+U36+U28+U21+U17+U7</f>
        <v>842</v>
      </c>
      <c r="V39" s="184"/>
      <c r="W39" s="180">
        <f t="shared" si="2"/>
        <v>-1.1000000000000014</v>
      </c>
      <c r="X39" s="181">
        <f t="shared" si="3"/>
        <v>-633</v>
      </c>
      <c r="Y39" s="195"/>
    </row>
    <row r="40" spans="1:28" s="31" customFormat="1" ht="51" customHeight="1" x14ac:dyDescent="0.2">
      <c r="A40" s="72" t="s">
        <v>83</v>
      </c>
      <c r="B40" s="75"/>
      <c r="C40" s="135">
        <v>3</v>
      </c>
      <c r="D40" s="136">
        <v>1</v>
      </c>
      <c r="E40" s="137">
        <v>2.5</v>
      </c>
      <c r="F40" s="76"/>
      <c r="G40" s="110">
        <v>380</v>
      </c>
      <c r="H40" s="111">
        <v>100</v>
      </c>
      <c r="I40" s="112">
        <v>310</v>
      </c>
      <c r="J40" s="22"/>
      <c r="K40" s="138"/>
      <c r="L40" s="139"/>
      <c r="M40" s="139"/>
      <c r="N40" s="139"/>
      <c r="O40" s="140"/>
      <c r="P40" s="141"/>
      <c r="Q40" s="142"/>
      <c r="R40" s="143"/>
      <c r="S40" s="127"/>
      <c r="T40" s="135">
        <v>2.8</v>
      </c>
      <c r="U40" s="128">
        <v>340</v>
      </c>
      <c r="V40" s="127"/>
      <c r="W40" s="28">
        <f t="shared" si="2"/>
        <v>2.8</v>
      </c>
      <c r="X40" s="29">
        <f t="shared" si="3"/>
        <v>-40</v>
      </c>
      <c r="Y40" s="160" t="s">
        <v>84</v>
      </c>
      <c r="Z40" s="129"/>
      <c r="AA40" s="129"/>
      <c r="AB40" s="129"/>
    </row>
    <row r="41" spans="1:28" s="31" customFormat="1" ht="27" customHeight="1" x14ac:dyDescent="0.2">
      <c r="A41" s="77"/>
      <c r="B41" s="144"/>
      <c r="C41" s="145">
        <v>2</v>
      </c>
      <c r="D41" s="146">
        <v>0.5</v>
      </c>
      <c r="E41" s="147">
        <v>1.5</v>
      </c>
      <c r="F41" s="148"/>
      <c r="G41" s="124">
        <v>240</v>
      </c>
      <c r="H41" s="125">
        <v>50</v>
      </c>
      <c r="I41" s="126">
        <v>190</v>
      </c>
      <c r="J41" s="47"/>
      <c r="K41" s="149"/>
      <c r="L41" s="150"/>
      <c r="M41" s="151"/>
      <c r="N41" s="151"/>
      <c r="O41" s="152"/>
      <c r="P41" s="153"/>
      <c r="Q41" s="154"/>
      <c r="R41" s="155"/>
      <c r="S41" s="127"/>
      <c r="T41" s="145">
        <v>1.8</v>
      </c>
      <c r="U41" s="131">
        <v>210</v>
      </c>
      <c r="V41" s="127"/>
      <c r="W41" s="54">
        <f t="shared" si="2"/>
        <v>1.8</v>
      </c>
      <c r="X41" s="55">
        <f t="shared" si="3"/>
        <v>-30</v>
      </c>
      <c r="Y41" s="158" t="s">
        <v>85</v>
      </c>
      <c r="Z41" s="129"/>
      <c r="AA41" s="129"/>
      <c r="AB41" s="129"/>
    </row>
    <row r="42" spans="1:28" s="19" customFormat="1" ht="26.1" customHeight="1" x14ac:dyDescent="0.2">
      <c r="A42" s="196" t="s">
        <v>86</v>
      </c>
      <c r="B42" s="197"/>
      <c r="C42" s="198">
        <f t="shared" ref="C42:J42" si="7">SUM(C40:C41)</f>
        <v>5</v>
      </c>
      <c r="D42" s="199">
        <f t="shared" si="7"/>
        <v>1.5</v>
      </c>
      <c r="E42" s="200">
        <f t="shared" si="7"/>
        <v>4</v>
      </c>
      <c r="F42" s="201">
        <f t="shared" si="7"/>
        <v>0</v>
      </c>
      <c r="G42" s="202">
        <f t="shared" si="7"/>
        <v>620</v>
      </c>
      <c r="H42" s="203">
        <f t="shared" si="7"/>
        <v>150</v>
      </c>
      <c r="I42" s="204">
        <f t="shared" si="7"/>
        <v>500</v>
      </c>
      <c r="J42" s="205">
        <f t="shared" si="7"/>
        <v>0</v>
      </c>
      <c r="K42" s="216"/>
      <c r="L42" s="217"/>
      <c r="M42" s="217"/>
      <c r="N42" s="217"/>
      <c r="O42" s="217"/>
      <c r="P42" s="218"/>
      <c r="Q42" s="219"/>
      <c r="R42" s="220"/>
      <c r="S42" s="221">
        <f>SUM(S40:S41)</f>
        <v>0</v>
      </c>
      <c r="T42" s="198">
        <f>SUM(T40:T41)</f>
        <v>4.5999999999999996</v>
      </c>
      <c r="U42" s="222">
        <f>SUM(U40:U41)</f>
        <v>550</v>
      </c>
      <c r="V42" s="221">
        <f>SUM(V40:V41)</f>
        <v>0</v>
      </c>
      <c r="W42" s="223">
        <f t="shared" si="2"/>
        <v>4.5999999999999996</v>
      </c>
      <c r="X42" s="224">
        <f t="shared" si="3"/>
        <v>-70</v>
      </c>
      <c r="Y42" s="225"/>
      <c r="Z42" s="74"/>
      <c r="AA42" s="74"/>
      <c r="AB42" s="74"/>
    </row>
    <row r="43" spans="1:28" s="19" customFormat="1" ht="27" customHeight="1" x14ac:dyDescent="0.2">
      <c r="A43" s="206" t="s">
        <v>87</v>
      </c>
      <c r="B43" s="207"/>
      <c r="C43" s="208">
        <f t="shared" ref="C43:J43" si="8">C39+C42</f>
        <v>30.1</v>
      </c>
      <c r="D43" s="209">
        <f t="shared" si="8"/>
        <v>2.5</v>
      </c>
      <c r="E43" s="210">
        <f t="shared" si="8"/>
        <v>7.3</v>
      </c>
      <c r="F43" s="211">
        <f t="shared" si="8"/>
        <v>29.400000000000002</v>
      </c>
      <c r="G43" s="212">
        <f t="shared" si="8"/>
        <v>2095</v>
      </c>
      <c r="H43" s="213">
        <f t="shared" si="8"/>
        <v>360</v>
      </c>
      <c r="I43" s="214">
        <f t="shared" si="8"/>
        <v>1625</v>
      </c>
      <c r="J43" s="215">
        <f t="shared" si="8"/>
        <v>3195</v>
      </c>
      <c r="K43" s="156"/>
      <c r="L43" s="156"/>
      <c r="M43" s="156"/>
      <c r="N43" s="156"/>
      <c r="O43" s="156"/>
      <c r="P43" s="156"/>
      <c r="Q43" s="156"/>
      <c r="R43" s="156"/>
      <c r="S43" s="129">
        <f>S39+S42</f>
        <v>0</v>
      </c>
      <c r="T43" s="208">
        <f>T39+T42</f>
        <v>32.9</v>
      </c>
      <c r="U43" s="226">
        <f>U39+U42</f>
        <v>1392</v>
      </c>
      <c r="V43" s="227">
        <f>V39+V42</f>
        <v>0</v>
      </c>
      <c r="W43" s="228">
        <f t="shared" si="2"/>
        <v>3.4999999999999964</v>
      </c>
      <c r="X43" s="229">
        <f t="shared" si="3"/>
        <v>-703</v>
      </c>
      <c r="Y43" s="161"/>
      <c r="Z43" s="74"/>
      <c r="AA43" s="74"/>
      <c r="AB43" s="74"/>
    </row>
    <row r="44" spans="1:28" s="4" customFormat="1" ht="18" customHeight="1" x14ac:dyDescent="0.25">
      <c r="B44" s="1"/>
      <c r="K44" s="79"/>
      <c r="L44" s="80"/>
      <c r="M44" s="80"/>
      <c r="N44" s="80"/>
      <c r="O44" s="80"/>
      <c r="P44" s="81"/>
      <c r="Q44" s="81"/>
      <c r="R44" s="82"/>
      <c r="Y44" s="83"/>
    </row>
    <row r="45" spans="1:28" s="4" customFormat="1" ht="39.75" customHeight="1" x14ac:dyDescent="0.25">
      <c r="A45" s="283" t="s">
        <v>88</v>
      </c>
      <c r="B45" s="283"/>
      <c r="C45" s="283"/>
      <c r="D45" s="283"/>
      <c r="E45" s="283"/>
      <c r="F45" s="283"/>
      <c r="G45" s="283"/>
      <c r="H45" s="283"/>
      <c r="I45" s="283"/>
      <c r="J45" s="283"/>
      <c r="K45" s="281" t="s">
        <v>89</v>
      </c>
      <c r="L45" s="281"/>
      <c r="M45" s="281"/>
      <c r="N45" s="281"/>
      <c r="O45" s="281"/>
      <c r="P45" s="281"/>
      <c r="Q45" s="281"/>
      <c r="R45" s="281"/>
      <c r="T45" s="84"/>
      <c r="U45" s="84"/>
      <c r="W45" s="84"/>
      <c r="X45" s="84"/>
      <c r="Y45" s="83"/>
    </row>
    <row r="46" spans="1:28" s="4" customFormat="1" ht="33" customHeight="1" x14ac:dyDescent="0.25">
      <c r="A46" s="280" t="s">
        <v>90</v>
      </c>
      <c r="B46" s="280"/>
      <c r="C46" s="280"/>
      <c r="D46" s="280"/>
      <c r="E46" s="280"/>
      <c r="F46" s="280"/>
      <c r="G46" s="280"/>
      <c r="H46" s="280"/>
      <c r="I46" s="280"/>
      <c r="J46" s="280"/>
      <c r="K46" s="281" t="s">
        <v>91</v>
      </c>
      <c r="L46" s="281"/>
      <c r="M46" s="281"/>
      <c r="N46" s="281"/>
      <c r="O46" s="281"/>
      <c r="P46" s="281"/>
      <c r="Q46" s="281"/>
      <c r="R46" s="281"/>
      <c r="T46" s="84"/>
      <c r="U46" s="84"/>
      <c r="W46" s="84"/>
      <c r="X46" s="84"/>
      <c r="Y46" s="83"/>
    </row>
    <row r="47" spans="1:28" s="4" customFormat="1" ht="33" customHeight="1" x14ac:dyDescent="0.25">
      <c r="A47" s="280" t="s">
        <v>92</v>
      </c>
      <c r="B47" s="280"/>
      <c r="C47" s="280"/>
      <c r="D47" s="280"/>
      <c r="E47" s="280"/>
      <c r="F47" s="280"/>
      <c r="G47" s="280"/>
      <c r="H47" s="280"/>
      <c r="I47" s="280"/>
      <c r="J47" s="280"/>
      <c r="K47" s="281" t="s">
        <v>93</v>
      </c>
      <c r="L47" s="281"/>
      <c r="M47" s="281"/>
      <c r="N47" s="281"/>
      <c r="O47" s="281"/>
      <c r="P47" s="281"/>
      <c r="Q47" s="281"/>
      <c r="R47" s="281"/>
      <c r="T47" s="84"/>
      <c r="U47" s="84"/>
      <c r="W47" s="84"/>
      <c r="X47" s="84"/>
      <c r="Y47" s="83"/>
    </row>
    <row r="48" spans="1:28" s="4" customFormat="1" ht="38.25" customHeight="1" x14ac:dyDescent="0.25">
      <c r="A48" s="280" t="s">
        <v>94</v>
      </c>
      <c r="B48" s="280"/>
      <c r="C48" s="280"/>
      <c r="D48" s="280"/>
      <c r="E48" s="280"/>
      <c r="F48" s="280"/>
      <c r="G48" s="280"/>
      <c r="H48" s="280"/>
      <c r="I48" s="280"/>
      <c r="J48" s="280"/>
      <c r="K48" s="281" t="s">
        <v>95</v>
      </c>
      <c r="L48" s="281"/>
      <c r="M48" s="281"/>
      <c r="N48" s="281"/>
      <c r="O48" s="281"/>
      <c r="P48" s="281"/>
      <c r="Q48" s="281"/>
      <c r="R48" s="281"/>
      <c r="T48" s="84"/>
      <c r="U48" s="84"/>
      <c r="W48" s="84"/>
      <c r="X48" s="84"/>
      <c r="Y48" s="83"/>
    </row>
    <row r="49" spans="1:25" s="4" customFormat="1" ht="46.5" customHeight="1" x14ac:dyDescent="0.25">
      <c r="A49" s="282" t="s">
        <v>96</v>
      </c>
      <c r="B49" s="282"/>
      <c r="C49" s="282"/>
      <c r="D49" s="282"/>
      <c r="E49" s="282"/>
      <c r="F49" s="282"/>
      <c r="G49" s="282"/>
      <c r="H49" s="282"/>
      <c r="I49" s="282"/>
      <c r="J49" s="282"/>
      <c r="K49" s="281"/>
      <c r="L49" s="281"/>
      <c r="M49" s="281"/>
      <c r="N49" s="281"/>
      <c r="O49" s="281"/>
      <c r="P49" s="281"/>
      <c r="Q49" s="281"/>
      <c r="R49" s="281"/>
      <c r="T49" s="84"/>
      <c r="U49" s="84"/>
      <c r="W49" s="84"/>
      <c r="X49" s="84"/>
      <c r="Y49" s="83"/>
    </row>
    <row r="50" spans="1:25" s="4" customFormat="1" ht="13.5" customHeight="1" x14ac:dyDescent="0.2">
      <c r="A50" s="85"/>
      <c r="B50" s="86"/>
      <c r="C50" s="87"/>
      <c r="D50" s="87"/>
      <c r="E50" s="87"/>
      <c r="F50" s="87"/>
      <c r="G50" s="87"/>
      <c r="H50" s="87"/>
      <c r="I50" s="87"/>
      <c r="J50" s="88"/>
      <c r="K50" s="89"/>
      <c r="L50" s="90"/>
      <c r="M50" s="90"/>
      <c r="N50" s="90"/>
      <c r="O50" s="90"/>
      <c r="R50" s="91"/>
      <c r="T50" s="92"/>
      <c r="U50" s="92"/>
      <c r="W50" s="92"/>
      <c r="X50" s="92"/>
    </row>
    <row r="51" spans="1:25" s="4" customFormat="1" ht="13.5" customHeight="1" x14ac:dyDescent="0.2">
      <c r="A51" s="246"/>
      <c r="B51" s="86"/>
      <c r="C51" s="87"/>
      <c r="D51" s="87"/>
      <c r="E51" s="87"/>
      <c r="F51" s="87"/>
      <c r="G51" s="87"/>
      <c r="H51" s="87"/>
      <c r="I51" s="87"/>
      <c r="J51" s="88"/>
      <c r="K51" s="89"/>
      <c r="L51" s="90"/>
      <c r="M51" s="90"/>
      <c r="N51" s="90"/>
      <c r="O51" s="90"/>
      <c r="R51" s="91"/>
      <c r="T51" s="92"/>
      <c r="U51" s="92"/>
      <c r="W51" s="92"/>
      <c r="X51" s="92"/>
    </row>
    <row r="52" spans="1:25" ht="12.75" customHeight="1" x14ac:dyDescent="0.2">
      <c r="A52" s="246"/>
      <c r="B52" s="94"/>
      <c r="C52" s="93"/>
      <c r="D52" s="93"/>
      <c r="E52" s="93"/>
      <c r="F52" s="93"/>
      <c r="G52" s="93"/>
      <c r="H52" s="93"/>
      <c r="I52" s="93"/>
      <c r="J52" s="93"/>
    </row>
    <row r="53" spans="1:25" ht="12.75" customHeight="1" x14ac:dyDescent="0.2">
      <c r="A53" s="93"/>
      <c r="B53" s="94"/>
      <c r="C53" s="93"/>
      <c r="D53" s="93"/>
      <c r="E53" s="93"/>
      <c r="F53" s="93"/>
      <c r="G53" s="93"/>
      <c r="H53" s="93"/>
      <c r="I53" s="93"/>
      <c r="J53" s="93"/>
    </row>
    <row r="54" spans="1:25" ht="12.75" customHeight="1" x14ac:dyDescent="0.2">
      <c r="A54" s="93"/>
      <c r="B54" s="94"/>
      <c r="C54" s="93"/>
      <c r="D54" s="93"/>
      <c r="E54" s="93"/>
      <c r="F54" s="93"/>
      <c r="G54" s="93"/>
      <c r="H54" s="93"/>
      <c r="I54" s="93"/>
      <c r="J54" s="93"/>
    </row>
    <row r="55" spans="1:25" ht="12.75" customHeight="1" x14ac:dyDescent="0.2">
      <c r="A55" s="93"/>
      <c r="B55" s="94"/>
      <c r="C55" s="93"/>
      <c r="D55" s="93"/>
      <c r="E55" s="93"/>
      <c r="F55" s="93"/>
      <c r="G55" s="93"/>
      <c r="H55" s="93"/>
      <c r="I55" s="93"/>
      <c r="J55" s="93"/>
    </row>
    <row r="56" spans="1:25" ht="12.75" customHeight="1" x14ac:dyDescent="0.2">
      <c r="A56" s="93"/>
      <c r="B56" s="94"/>
      <c r="C56" s="93"/>
      <c r="D56" s="93"/>
      <c r="E56" s="93"/>
      <c r="F56" s="93"/>
      <c r="G56" s="93"/>
      <c r="H56" s="93"/>
      <c r="I56" s="93"/>
      <c r="J56" s="93"/>
    </row>
    <row r="57" spans="1:25" ht="12.75" customHeight="1" x14ac:dyDescent="0.2">
      <c r="A57" s="93"/>
      <c r="B57" s="94"/>
      <c r="C57" s="93"/>
      <c r="D57" s="93"/>
      <c r="E57" s="93"/>
      <c r="F57" s="93"/>
      <c r="G57" s="93"/>
      <c r="H57" s="93"/>
      <c r="I57" s="93"/>
      <c r="J57" s="93"/>
    </row>
    <row r="58" spans="1:25" ht="12.75" customHeight="1" x14ac:dyDescent="0.2">
      <c r="A58" s="93"/>
      <c r="B58" s="94"/>
      <c r="C58" s="93"/>
      <c r="D58" s="93"/>
      <c r="E58" s="93"/>
      <c r="F58" s="93"/>
      <c r="G58" s="93"/>
      <c r="H58" s="93"/>
      <c r="I58" s="93"/>
      <c r="J58" s="93"/>
    </row>
    <row r="59" spans="1:25" ht="12.75" customHeight="1" x14ac:dyDescent="0.2">
      <c r="A59" s="93"/>
      <c r="B59" s="94"/>
      <c r="C59" s="93"/>
      <c r="D59" s="93"/>
      <c r="E59" s="93"/>
      <c r="F59" s="93"/>
      <c r="G59" s="93"/>
      <c r="H59" s="93"/>
      <c r="I59" s="93"/>
      <c r="J59" s="93"/>
    </row>
    <row r="60" spans="1:25" ht="12.75" customHeight="1" x14ac:dyDescent="0.2">
      <c r="A60" s="93"/>
      <c r="B60" s="94"/>
      <c r="C60" s="93"/>
      <c r="D60" s="93"/>
      <c r="E60" s="93"/>
      <c r="F60" s="93"/>
      <c r="G60" s="93"/>
      <c r="H60" s="93"/>
      <c r="I60" s="93"/>
      <c r="J60" s="93"/>
    </row>
    <row r="61" spans="1:25" ht="12.75" customHeight="1" x14ac:dyDescent="0.2">
      <c r="A61" s="93"/>
      <c r="B61" s="94"/>
      <c r="C61" s="93"/>
      <c r="D61" s="93"/>
      <c r="E61" s="93"/>
      <c r="F61" s="93"/>
      <c r="G61" s="93"/>
      <c r="H61" s="93"/>
      <c r="I61" s="93"/>
      <c r="J61" s="93"/>
    </row>
    <row r="62" spans="1:25" ht="12.75" customHeight="1" x14ac:dyDescent="0.2">
      <c r="A62" s="93"/>
      <c r="B62" s="94"/>
      <c r="C62" s="93"/>
      <c r="D62" s="93"/>
      <c r="E62" s="93"/>
      <c r="F62" s="93"/>
      <c r="G62" s="93"/>
      <c r="H62" s="93"/>
      <c r="I62" s="93"/>
      <c r="J62" s="93"/>
    </row>
    <row r="63" spans="1:25" ht="12.75" customHeight="1" x14ac:dyDescent="0.2">
      <c r="A63" s="93"/>
      <c r="B63" s="94"/>
      <c r="C63" s="93"/>
      <c r="D63" s="93"/>
      <c r="E63" s="93"/>
      <c r="F63" s="93"/>
      <c r="G63" s="93"/>
      <c r="H63" s="93"/>
      <c r="I63" s="93"/>
      <c r="J63" s="93"/>
    </row>
    <row r="64" spans="1:25" ht="12.75" customHeight="1" x14ac:dyDescent="0.2">
      <c r="A64" s="93"/>
      <c r="B64" s="94"/>
      <c r="C64" s="93"/>
      <c r="D64" s="93"/>
      <c r="E64" s="93"/>
      <c r="F64" s="93"/>
      <c r="G64" s="93"/>
      <c r="H64" s="93"/>
      <c r="I64" s="93"/>
      <c r="J64" s="93"/>
    </row>
    <row r="65" spans="1:10" ht="12.75" customHeight="1" x14ac:dyDescent="0.2">
      <c r="A65" s="93"/>
      <c r="B65" s="94"/>
      <c r="C65" s="93"/>
      <c r="D65" s="93"/>
      <c r="E65" s="93"/>
      <c r="F65" s="93"/>
      <c r="G65" s="93"/>
      <c r="H65" s="93"/>
      <c r="I65" s="93"/>
      <c r="J65" s="93"/>
    </row>
    <row r="66" spans="1:10" ht="12.75" customHeight="1" x14ac:dyDescent="0.2">
      <c r="A66" s="93"/>
      <c r="B66" s="94"/>
      <c r="C66" s="93"/>
      <c r="D66" s="93"/>
      <c r="E66" s="93"/>
      <c r="F66" s="93"/>
      <c r="G66" s="93"/>
      <c r="H66" s="93"/>
      <c r="I66" s="93"/>
      <c r="J66" s="93"/>
    </row>
    <row r="67" spans="1:10" ht="12.75" customHeight="1" x14ac:dyDescent="0.2">
      <c r="A67" s="93"/>
      <c r="B67" s="94"/>
      <c r="C67" s="93"/>
      <c r="D67" s="93"/>
      <c r="E67" s="93"/>
      <c r="F67" s="93"/>
      <c r="G67" s="93"/>
      <c r="H67" s="93"/>
      <c r="I67" s="93"/>
      <c r="J67" s="93"/>
    </row>
    <row r="68" spans="1:10" ht="12.75" customHeight="1" x14ac:dyDescent="0.2">
      <c r="A68" s="93"/>
      <c r="B68" s="94"/>
      <c r="C68" s="93"/>
      <c r="D68" s="93"/>
      <c r="E68" s="93"/>
      <c r="F68" s="93"/>
      <c r="G68" s="93"/>
      <c r="H68" s="93"/>
      <c r="I68" s="93"/>
      <c r="J68" s="93"/>
    </row>
    <row r="69" spans="1:10" ht="12.75" customHeight="1" x14ac:dyDescent="0.2">
      <c r="A69" s="93"/>
      <c r="B69" s="94"/>
      <c r="C69" s="93"/>
      <c r="D69" s="93"/>
      <c r="E69" s="93"/>
      <c r="F69" s="93"/>
      <c r="G69" s="93"/>
      <c r="H69" s="93"/>
      <c r="I69" s="93"/>
      <c r="J69" s="93"/>
    </row>
    <row r="70" spans="1:10" ht="12.75" customHeight="1" x14ac:dyDescent="0.2">
      <c r="A70" s="93"/>
      <c r="B70" s="94"/>
      <c r="C70" s="93"/>
      <c r="D70" s="93"/>
      <c r="E70" s="93"/>
      <c r="F70" s="93"/>
      <c r="G70" s="93"/>
      <c r="H70" s="93"/>
      <c r="I70" s="93"/>
      <c r="J70" s="93"/>
    </row>
    <row r="71" spans="1:10" ht="12.75" customHeight="1" x14ac:dyDescent="0.2">
      <c r="A71" s="93"/>
      <c r="B71" s="94"/>
      <c r="C71" s="93"/>
      <c r="D71" s="93"/>
      <c r="E71" s="93"/>
      <c r="F71" s="93"/>
      <c r="G71" s="93"/>
      <c r="H71" s="93"/>
      <c r="I71" s="93"/>
      <c r="J71" s="93"/>
    </row>
    <row r="72" spans="1:10" ht="12.75" customHeight="1" x14ac:dyDescent="0.2">
      <c r="A72" s="93"/>
      <c r="B72" s="94"/>
      <c r="C72" s="93"/>
      <c r="D72" s="93"/>
      <c r="E72" s="93"/>
      <c r="F72" s="93"/>
      <c r="G72" s="93"/>
      <c r="H72" s="93"/>
      <c r="I72" s="93"/>
      <c r="J72" s="93"/>
    </row>
    <row r="73" spans="1:10" ht="12.75" customHeight="1" x14ac:dyDescent="0.2">
      <c r="A73" s="93"/>
      <c r="B73" s="94"/>
      <c r="C73" s="93"/>
      <c r="D73" s="93"/>
      <c r="E73" s="93"/>
      <c r="F73" s="93"/>
      <c r="G73" s="93"/>
      <c r="H73" s="93"/>
      <c r="I73" s="93"/>
      <c r="J73" s="93"/>
    </row>
    <row r="74" spans="1:10" ht="12.75" customHeight="1" x14ac:dyDescent="0.2">
      <c r="A74" s="93"/>
      <c r="B74" s="94"/>
      <c r="C74" s="93"/>
      <c r="D74" s="93"/>
      <c r="E74" s="93"/>
      <c r="F74" s="93"/>
      <c r="G74" s="93"/>
      <c r="H74" s="93"/>
      <c r="I74" s="93"/>
      <c r="J74" s="93"/>
    </row>
    <row r="75" spans="1:10" ht="12.75" customHeight="1" x14ac:dyDescent="0.2">
      <c r="A75" s="93"/>
      <c r="B75" s="94"/>
      <c r="C75" s="93"/>
      <c r="D75" s="93"/>
      <c r="E75" s="93"/>
      <c r="F75" s="93"/>
      <c r="G75" s="93"/>
      <c r="H75" s="93"/>
      <c r="I75" s="93"/>
      <c r="J75" s="93"/>
    </row>
    <row r="76" spans="1:10" ht="12.75" customHeight="1" x14ac:dyDescent="0.2">
      <c r="A76" s="93"/>
      <c r="B76" s="94"/>
      <c r="C76" s="93"/>
      <c r="D76" s="93"/>
      <c r="E76" s="93"/>
      <c r="F76" s="93"/>
      <c r="G76" s="93"/>
      <c r="H76" s="93"/>
      <c r="I76" s="93"/>
      <c r="J76" s="93"/>
    </row>
    <row r="77" spans="1:10" ht="12.75" customHeight="1" x14ac:dyDescent="0.2">
      <c r="A77" s="93"/>
      <c r="B77" s="94"/>
      <c r="C77" s="93"/>
      <c r="D77" s="93"/>
      <c r="E77" s="93"/>
      <c r="F77" s="93"/>
      <c r="G77" s="93"/>
      <c r="H77" s="93"/>
      <c r="I77" s="93"/>
      <c r="J77" s="93"/>
    </row>
    <row r="78" spans="1:10" ht="12.75" customHeight="1" x14ac:dyDescent="0.2">
      <c r="A78" s="93"/>
      <c r="B78" s="94"/>
      <c r="C78" s="93"/>
      <c r="D78" s="93"/>
      <c r="E78" s="93"/>
      <c r="F78" s="93"/>
      <c r="G78" s="93"/>
      <c r="H78" s="93"/>
      <c r="I78" s="93"/>
      <c r="J78" s="93"/>
    </row>
    <row r="79" spans="1:10" ht="12.75" customHeight="1" x14ac:dyDescent="0.2">
      <c r="A79" s="93"/>
      <c r="B79" s="94"/>
      <c r="C79" s="93"/>
      <c r="D79" s="93"/>
      <c r="E79" s="93"/>
      <c r="F79" s="93"/>
      <c r="G79" s="93"/>
      <c r="H79" s="93"/>
      <c r="I79" s="93"/>
      <c r="J79" s="93"/>
    </row>
    <row r="80" spans="1:10" ht="12.75" customHeight="1" x14ac:dyDescent="0.2">
      <c r="A80" s="93"/>
      <c r="B80" s="94"/>
      <c r="C80" s="93"/>
      <c r="D80" s="93"/>
      <c r="E80" s="93"/>
      <c r="F80" s="93"/>
      <c r="G80" s="93"/>
      <c r="H80" s="93"/>
      <c r="I80" s="93"/>
      <c r="J80" s="93"/>
    </row>
    <row r="81" spans="1:10" ht="12.75" customHeight="1" x14ac:dyDescent="0.2">
      <c r="A81" s="93"/>
      <c r="B81" s="94"/>
      <c r="C81" s="93"/>
      <c r="D81" s="93"/>
      <c r="E81" s="93"/>
      <c r="F81" s="93"/>
      <c r="G81" s="93"/>
      <c r="H81" s="93"/>
      <c r="I81" s="93"/>
      <c r="J81" s="93"/>
    </row>
    <row r="82" spans="1:10" ht="12.75" customHeight="1" x14ac:dyDescent="0.2">
      <c r="A82" s="93"/>
      <c r="B82" s="94"/>
      <c r="C82" s="93"/>
      <c r="D82" s="93"/>
      <c r="E82" s="93"/>
      <c r="F82" s="93"/>
      <c r="G82" s="93"/>
      <c r="H82" s="93"/>
      <c r="I82" s="93"/>
      <c r="J82" s="93"/>
    </row>
    <row r="83" spans="1:10" ht="12.75" customHeight="1" x14ac:dyDescent="0.2">
      <c r="A83" s="93"/>
      <c r="B83" s="94"/>
      <c r="C83" s="93"/>
      <c r="D83" s="93"/>
      <c r="E83" s="93"/>
      <c r="F83" s="93"/>
      <c r="G83" s="93"/>
      <c r="H83" s="93"/>
      <c r="I83" s="93"/>
      <c r="J83" s="93"/>
    </row>
    <row r="84" spans="1:10" ht="12.75" customHeight="1" x14ac:dyDescent="0.2">
      <c r="A84" s="93"/>
      <c r="B84" s="94"/>
      <c r="C84" s="93"/>
      <c r="D84" s="93"/>
      <c r="E84" s="93"/>
      <c r="F84" s="93"/>
      <c r="G84" s="93"/>
      <c r="H84" s="93"/>
      <c r="I84" s="93"/>
      <c r="J84" s="93"/>
    </row>
    <row r="85" spans="1:10" ht="12.75" customHeight="1" x14ac:dyDescent="0.2">
      <c r="A85" s="93"/>
      <c r="B85" s="94"/>
      <c r="C85" s="93"/>
      <c r="D85" s="93"/>
      <c r="E85" s="93"/>
      <c r="F85" s="93"/>
      <c r="G85" s="93"/>
      <c r="H85" s="93"/>
      <c r="I85" s="93"/>
      <c r="J85" s="93"/>
    </row>
    <row r="86" spans="1:10" ht="12.75" customHeight="1" x14ac:dyDescent="0.2">
      <c r="A86" s="93"/>
      <c r="B86" s="94"/>
      <c r="C86" s="93"/>
      <c r="D86" s="93"/>
      <c r="E86" s="93"/>
      <c r="F86" s="93"/>
      <c r="G86" s="93"/>
      <c r="H86" s="93"/>
      <c r="I86" s="93"/>
      <c r="J86" s="93"/>
    </row>
    <row r="87" spans="1:10" ht="12.75" customHeight="1" x14ac:dyDescent="0.2">
      <c r="A87" s="93"/>
      <c r="B87" s="94"/>
      <c r="C87" s="93"/>
      <c r="D87" s="93"/>
      <c r="E87" s="93"/>
      <c r="F87" s="93"/>
      <c r="G87" s="93"/>
      <c r="H87" s="93"/>
      <c r="I87" s="93"/>
      <c r="J87" s="93"/>
    </row>
    <row r="88" spans="1:10" ht="12.75" customHeight="1" x14ac:dyDescent="0.2">
      <c r="A88" s="93"/>
      <c r="B88" s="94"/>
      <c r="C88" s="93"/>
      <c r="D88" s="93"/>
      <c r="E88" s="93"/>
      <c r="F88" s="93"/>
      <c r="G88" s="93"/>
      <c r="H88" s="93"/>
      <c r="I88" s="93"/>
      <c r="J88" s="93"/>
    </row>
    <row r="89" spans="1:10" ht="12.75" customHeight="1" x14ac:dyDescent="0.2">
      <c r="A89" s="93"/>
      <c r="B89" s="94"/>
      <c r="C89" s="93"/>
      <c r="D89" s="93"/>
      <c r="E89" s="93"/>
      <c r="F89" s="93"/>
      <c r="G89" s="93"/>
      <c r="H89" s="93"/>
      <c r="I89" s="93"/>
      <c r="J89" s="93"/>
    </row>
    <row r="90" spans="1:10" ht="12.75" customHeight="1" x14ac:dyDescent="0.2">
      <c r="A90" s="93"/>
      <c r="B90" s="94"/>
      <c r="C90" s="93"/>
      <c r="D90" s="93"/>
      <c r="E90" s="93"/>
      <c r="F90" s="93"/>
      <c r="G90" s="93"/>
      <c r="H90" s="93"/>
      <c r="I90" s="93"/>
      <c r="J90" s="93"/>
    </row>
    <row r="91" spans="1:10" ht="12.75" customHeight="1" x14ac:dyDescent="0.2">
      <c r="A91" s="93"/>
      <c r="B91" s="94"/>
      <c r="C91" s="93"/>
      <c r="D91" s="93"/>
      <c r="E91" s="93"/>
      <c r="F91" s="93"/>
      <c r="G91" s="93"/>
      <c r="H91" s="93"/>
      <c r="I91" s="93"/>
      <c r="J91" s="93"/>
    </row>
    <row r="92" spans="1:10" ht="12.75" customHeight="1" x14ac:dyDescent="0.2">
      <c r="A92" s="93"/>
      <c r="B92" s="94"/>
      <c r="C92" s="93"/>
      <c r="D92" s="93"/>
      <c r="E92" s="93"/>
      <c r="F92" s="93"/>
      <c r="G92" s="93"/>
      <c r="H92" s="93"/>
      <c r="I92" s="93"/>
      <c r="J92" s="93"/>
    </row>
    <row r="93" spans="1:10" ht="12.75" customHeight="1" x14ac:dyDescent="0.2">
      <c r="A93" s="93"/>
      <c r="B93" s="94"/>
      <c r="C93" s="93"/>
      <c r="D93" s="93"/>
      <c r="E93" s="93"/>
      <c r="F93" s="93"/>
      <c r="G93" s="93"/>
      <c r="H93" s="93"/>
      <c r="I93" s="93"/>
      <c r="J93" s="93"/>
    </row>
    <row r="94" spans="1:10" ht="12.75" customHeight="1" x14ac:dyDescent="0.2">
      <c r="A94" s="93"/>
      <c r="B94" s="94"/>
      <c r="C94" s="93"/>
      <c r="D94" s="93"/>
      <c r="E94" s="93"/>
      <c r="F94" s="93"/>
      <c r="G94" s="93"/>
      <c r="H94" s="93"/>
      <c r="I94" s="93"/>
      <c r="J94" s="93"/>
    </row>
    <row r="95" spans="1:10" ht="12.75" customHeight="1" x14ac:dyDescent="0.2">
      <c r="A95" s="93"/>
      <c r="B95" s="94"/>
      <c r="C95" s="93"/>
      <c r="D95" s="93"/>
      <c r="E95" s="93"/>
      <c r="F95" s="93"/>
      <c r="G95" s="93"/>
      <c r="H95" s="93"/>
      <c r="I95" s="93"/>
      <c r="J95" s="93"/>
    </row>
    <row r="96" spans="1:10" ht="12.75" customHeight="1" x14ac:dyDescent="0.2">
      <c r="A96" s="93"/>
      <c r="B96" s="94"/>
      <c r="C96" s="93"/>
      <c r="D96" s="93"/>
      <c r="E96" s="93"/>
      <c r="F96" s="93"/>
      <c r="G96" s="93"/>
      <c r="H96" s="93"/>
      <c r="I96" s="93"/>
      <c r="J96" s="93"/>
    </row>
    <row r="97" spans="1:10" ht="12.75" customHeight="1" x14ac:dyDescent="0.2">
      <c r="A97" s="93"/>
      <c r="B97" s="94"/>
      <c r="C97" s="93"/>
      <c r="D97" s="93"/>
      <c r="E97" s="93"/>
      <c r="F97" s="93"/>
      <c r="G97" s="93"/>
      <c r="H97" s="93"/>
      <c r="I97" s="93"/>
      <c r="J97" s="93"/>
    </row>
    <row r="98" spans="1:10" ht="12.75" customHeight="1" x14ac:dyDescent="0.2">
      <c r="A98" s="93"/>
      <c r="B98" s="94"/>
      <c r="C98" s="93"/>
      <c r="D98" s="93"/>
      <c r="E98" s="93"/>
      <c r="F98" s="93"/>
      <c r="G98" s="93"/>
      <c r="H98" s="93"/>
      <c r="I98" s="93"/>
      <c r="J98" s="93"/>
    </row>
    <row r="4312" spans="18:18" ht="12.75" customHeight="1" x14ac:dyDescent="0.2">
      <c r="R4312">
        <f>+-++'OH Synergies'!R9</f>
        <v>0</v>
      </c>
    </row>
  </sheetData>
  <mergeCells count="21">
    <mergeCell ref="A1:Y2"/>
    <mergeCell ref="C3:J3"/>
    <mergeCell ref="K3:Q3"/>
    <mergeCell ref="T3:U5"/>
    <mergeCell ref="W3:X5"/>
    <mergeCell ref="Y3:Y6"/>
    <mergeCell ref="C4:F5"/>
    <mergeCell ref="G4:J5"/>
    <mergeCell ref="K4:K6"/>
    <mergeCell ref="L4:N5"/>
    <mergeCell ref="O4:Q5"/>
    <mergeCell ref="R4:R6"/>
    <mergeCell ref="A48:J48"/>
    <mergeCell ref="K48:R49"/>
    <mergeCell ref="A49:J49"/>
    <mergeCell ref="A45:J45"/>
    <mergeCell ref="K45:R45"/>
    <mergeCell ref="A46:J46"/>
    <mergeCell ref="K46:R46"/>
    <mergeCell ref="A47:J47"/>
    <mergeCell ref="K47:R47"/>
  </mergeCells>
  <pageMargins left="0.25" right="0.25" top="0.75" bottom="0.75" header="0.511811023622047" footer="0.3"/>
  <pageSetup fitToHeight="9" orientation="landscape" horizontalDpi="300" verticalDpi="300"/>
  <headerFooter>
    <oddFooter>&amp;L© Pritchett, LP&amp;CMergerIntegration.com&amp;RPage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3"/>
  <sheetViews>
    <sheetView showGridLines="0" zoomScaleNormal="100" workbookViewId="0">
      <selection activeCell="C12" sqref="C12"/>
    </sheetView>
  </sheetViews>
  <sheetFormatPr defaultColWidth="8.85546875" defaultRowHeight="12.75" x14ac:dyDescent="0.2"/>
  <cols>
    <col min="1" max="1" width="8.7109375" customWidth="1"/>
    <col min="2" max="2" width="35" customWidth="1"/>
    <col min="3" max="3" width="29.28515625" customWidth="1"/>
    <col min="4" max="4" width="13.85546875" customWidth="1"/>
    <col min="5" max="5" width="14.85546875" customWidth="1"/>
  </cols>
  <sheetData>
    <row r="1" spans="1:5" ht="95.1" customHeight="1" x14ac:dyDescent="0.2">
      <c r="A1" s="295" t="s">
        <v>275</v>
      </c>
      <c r="B1" s="295"/>
      <c r="C1" s="273" t="s">
        <v>253</v>
      </c>
      <c r="D1" s="274"/>
      <c r="E1" s="274"/>
    </row>
    <row r="2" spans="1:5" ht="42" customHeight="1" x14ac:dyDescent="0.2">
      <c r="A2" s="97" t="s">
        <v>101</v>
      </c>
      <c r="B2" s="98" t="s">
        <v>102</v>
      </c>
      <c r="C2" s="98" t="s">
        <v>254</v>
      </c>
      <c r="D2" s="98" t="s">
        <v>255</v>
      </c>
      <c r="E2" s="98" t="s">
        <v>256</v>
      </c>
    </row>
    <row r="3" spans="1:5" ht="13.5" customHeight="1" x14ac:dyDescent="0.2">
      <c r="A3" s="99">
        <v>1</v>
      </c>
      <c r="B3" s="99" t="s">
        <v>257</v>
      </c>
      <c r="C3" s="99" t="s">
        <v>258</v>
      </c>
      <c r="D3" s="100" t="s">
        <v>156</v>
      </c>
      <c r="E3" s="101"/>
    </row>
    <row r="4" spans="1:5" ht="13.5" customHeight="1" x14ac:dyDescent="0.2">
      <c r="A4" s="102">
        <v>3</v>
      </c>
      <c r="B4" s="102" t="s">
        <v>259</v>
      </c>
      <c r="C4" s="102" t="s">
        <v>260</v>
      </c>
      <c r="D4" s="103" t="s">
        <v>156</v>
      </c>
      <c r="E4" s="104"/>
    </row>
    <row r="5" spans="1:5" ht="13.5" customHeight="1" x14ac:dyDescent="0.2">
      <c r="A5" s="102">
        <v>4</v>
      </c>
      <c r="B5" s="102" t="s">
        <v>259</v>
      </c>
      <c r="C5" s="102" t="s">
        <v>261</v>
      </c>
      <c r="D5" s="103" t="s">
        <v>156</v>
      </c>
      <c r="E5" s="104"/>
    </row>
    <row r="6" spans="1:5" ht="13.5" customHeight="1" x14ac:dyDescent="0.2">
      <c r="A6" s="102">
        <v>4</v>
      </c>
      <c r="B6" s="102" t="s">
        <v>259</v>
      </c>
      <c r="C6" s="102" t="s">
        <v>262</v>
      </c>
      <c r="D6" s="103" t="s">
        <v>169</v>
      </c>
      <c r="E6" s="104"/>
    </row>
    <row r="7" spans="1:5" ht="13.5" customHeight="1" x14ac:dyDescent="0.2">
      <c r="A7" s="102">
        <v>5</v>
      </c>
      <c r="B7" s="102" t="s">
        <v>263</v>
      </c>
      <c r="C7" s="102" t="s">
        <v>264</v>
      </c>
      <c r="D7" s="103" t="s">
        <v>169</v>
      </c>
      <c r="E7" s="104"/>
    </row>
    <row r="8" spans="1:5" ht="13.5" customHeight="1" x14ac:dyDescent="0.2">
      <c r="A8" s="102">
        <v>7</v>
      </c>
      <c r="B8" s="102" t="s">
        <v>263</v>
      </c>
      <c r="C8" s="102" t="s">
        <v>265</v>
      </c>
      <c r="D8" s="103" t="s">
        <v>137</v>
      </c>
      <c r="E8" s="104"/>
    </row>
    <row r="9" spans="1:5" ht="13.5" customHeight="1" x14ac:dyDescent="0.2">
      <c r="A9" s="102">
        <v>10</v>
      </c>
      <c r="B9" s="102" t="s">
        <v>180</v>
      </c>
      <c r="C9" s="102" t="s">
        <v>266</v>
      </c>
      <c r="D9" s="103" t="s">
        <v>169</v>
      </c>
      <c r="E9" s="104"/>
    </row>
    <row r="10" spans="1:5" ht="13.5" customHeight="1" x14ac:dyDescent="0.2">
      <c r="A10" s="102">
        <v>11</v>
      </c>
      <c r="B10" s="102" t="s">
        <v>180</v>
      </c>
      <c r="C10" s="102" t="s">
        <v>267</v>
      </c>
      <c r="D10" s="103" t="s">
        <v>156</v>
      </c>
      <c r="E10" s="104"/>
    </row>
    <row r="11" spans="1:5" ht="13.5" customHeight="1" x14ac:dyDescent="0.2">
      <c r="A11" s="102">
        <v>14</v>
      </c>
      <c r="B11" s="102" t="s">
        <v>268</v>
      </c>
      <c r="C11" s="102" t="s">
        <v>269</v>
      </c>
      <c r="D11" s="103" t="s">
        <v>169</v>
      </c>
      <c r="E11" s="104"/>
    </row>
    <row r="12" spans="1:5" ht="13.5" customHeight="1" x14ac:dyDescent="0.2">
      <c r="A12" s="102">
        <v>15</v>
      </c>
      <c r="B12" s="102" t="s">
        <v>257</v>
      </c>
      <c r="C12" s="102" t="s">
        <v>270</v>
      </c>
      <c r="D12" s="103" t="s">
        <v>156</v>
      </c>
      <c r="E12" s="104"/>
    </row>
    <row r="13" spans="1:5" ht="13.5" customHeight="1" x14ac:dyDescent="0.2">
      <c r="A13" s="102">
        <v>16</v>
      </c>
      <c r="B13" s="102" t="s">
        <v>263</v>
      </c>
      <c r="C13" s="102" t="s">
        <v>271</v>
      </c>
      <c r="D13" s="103" t="s">
        <v>169</v>
      </c>
      <c r="E13" s="104"/>
    </row>
    <row r="14" spans="1:5" ht="13.5" customHeight="1" x14ac:dyDescent="0.2">
      <c r="A14" s="102">
        <v>19</v>
      </c>
      <c r="B14" s="102" t="s">
        <v>257</v>
      </c>
      <c r="C14" s="102" t="s">
        <v>272</v>
      </c>
      <c r="D14" s="103" t="s">
        <v>169</v>
      </c>
      <c r="E14" s="104"/>
    </row>
    <row r="15" spans="1:5" ht="13.5" customHeight="1" x14ac:dyDescent="0.2">
      <c r="A15" s="102">
        <v>22</v>
      </c>
      <c r="B15" s="102" t="s">
        <v>201</v>
      </c>
      <c r="C15" s="102" t="s">
        <v>273</v>
      </c>
      <c r="D15" s="103" t="s">
        <v>169</v>
      </c>
      <c r="E15" s="104"/>
    </row>
    <row r="16" spans="1:5" ht="13.5" customHeight="1" x14ac:dyDescent="0.2">
      <c r="A16" s="102">
        <v>23</v>
      </c>
      <c r="B16" s="102" t="s">
        <v>263</v>
      </c>
      <c r="C16" s="102" t="s">
        <v>274</v>
      </c>
      <c r="D16" s="103" t="s">
        <v>169</v>
      </c>
      <c r="E16" s="104"/>
    </row>
    <row r="17" spans="1:5" ht="12.75" customHeight="1" x14ac:dyDescent="0.2">
      <c r="A17" s="105"/>
      <c r="B17" s="105"/>
      <c r="C17" s="105"/>
      <c r="D17" s="104"/>
      <c r="E17" s="104"/>
    </row>
    <row r="18" spans="1:5" ht="12.75" customHeight="1" x14ac:dyDescent="0.2">
      <c r="A18" s="105"/>
      <c r="B18" s="105"/>
      <c r="C18" s="105"/>
      <c r="D18" s="104"/>
      <c r="E18" s="104"/>
    </row>
    <row r="19" spans="1:5" ht="12.75" customHeight="1" x14ac:dyDescent="0.2">
      <c r="A19" s="105"/>
      <c r="B19" s="105"/>
      <c r="C19" s="105"/>
      <c r="D19" s="104"/>
      <c r="E19" s="104"/>
    </row>
    <row r="20" spans="1:5" ht="12.75" customHeight="1" x14ac:dyDescent="0.2">
      <c r="A20" s="105"/>
      <c r="B20" s="105"/>
      <c r="C20" s="105"/>
      <c r="D20" s="104"/>
      <c r="E20" s="104"/>
    </row>
    <row r="21" spans="1:5" ht="12.75" customHeight="1" x14ac:dyDescent="0.2">
      <c r="A21" s="105"/>
      <c r="B21" s="105"/>
      <c r="C21" s="105"/>
      <c r="D21" s="104"/>
      <c r="E21" s="104"/>
    </row>
    <row r="22" spans="1:5" ht="12.75" customHeight="1" x14ac:dyDescent="0.2">
      <c r="A22" s="105"/>
      <c r="B22" s="105"/>
      <c r="C22" s="105"/>
      <c r="D22" s="104"/>
      <c r="E22" s="104"/>
    </row>
    <row r="23" spans="1:5" ht="12.75" customHeight="1" x14ac:dyDescent="0.2">
      <c r="A23" s="105"/>
      <c r="B23" s="105"/>
      <c r="C23" s="105"/>
      <c r="D23" s="104"/>
      <c r="E23" s="104"/>
    </row>
    <row r="24" spans="1:5" ht="12.75" customHeight="1" x14ac:dyDescent="0.2">
      <c r="A24" s="105"/>
      <c r="B24" s="105"/>
      <c r="C24" s="105"/>
      <c r="D24" s="104"/>
      <c r="E24" s="104"/>
    </row>
    <row r="25" spans="1:5" ht="12.75" customHeight="1" x14ac:dyDescent="0.2">
      <c r="A25" s="105"/>
      <c r="B25" s="105"/>
      <c r="C25" s="105"/>
      <c r="D25" s="104"/>
      <c r="E25" s="104"/>
    </row>
    <row r="26" spans="1:5" ht="12.75" customHeight="1" x14ac:dyDescent="0.2">
      <c r="A26" s="105"/>
      <c r="B26" s="105"/>
      <c r="C26" s="105"/>
      <c r="D26" s="104"/>
      <c r="E26" s="104"/>
    </row>
    <row r="27" spans="1:5" ht="12.75" customHeight="1" x14ac:dyDescent="0.2">
      <c r="A27" s="105"/>
      <c r="B27" s="105"/>
      <c r="C27" s="105"/>
      <c r="D27" s="104"/>
      <c r="E27" s="104"/>
    </row>
    <row r="28" spans="1:5" ht="12.75" customHeight="1" x14ac:dyDescent="0.2">
      <c r="A28" s="105"/>
      <c r="B28" s="105"/>
      <c r="C28" s="105"/>
      <c r="D28" s="104"/>
      <c r="E28" s="104"/>
    </row>
    <row r="29" spans="1:5" ht="12.75" customHeight="1" x14ac:dyDescent="0.2">
      <c r="A29" s="105"/>
      <c r="B29" s="105"/>
      <c r="C29" s="105"/>
      <c r="D29" s="104"/>
      <c r="E29" s="104"/>
    </row>
    <row r="30" spans="1:5" ht="12.75" customHeight="1" x14ac:dyDescent="0.2">
      <c r="A30" s="105"/>
      <c r="B30" s="105"/>
      <c r="C30" s="105"/>
      <c r="D30" s="104"/>
      <c r="E30" s="104"/>
    </row>
    <row r="31" spans="1:5" ht="12.75" customHeight="1" x14ac:dyDescent="0.2">
      <c r="A31" s="105"/>
      <c r="B31" s="105"/>
      <c r="C31" s="105"/>
      <c r="D31" s="104"/>
      <c r="E31" s="104"/>
    </row>
    <row r="32" spans="1:5" ht="12.75" customHeight="1" x14ac:dyDescent="0.2">
      <c r="A32" s="105"/>
      <c r="B32" s="105"/>
      <c r="C32" s="105"/>
      <c r="D32" s="104"/>
      <c r="E32" s="104"/>
    </row>
    <row r="33" spans="1:5" ht="12.75" customHeight="1" x14ac:dyDescent="0.2">
      <c r="A33" s="105"/>
      <c r="B33" s="105"/>
      <c r="C33" s="105"/>
      <c r="D33" s="104"/>
      <c r="E33" s="104"/>
    </row>
  </sheetData>
  <mergeCells count="1">
    <mergeCell ref="A1:B1"/>
  </mergeCells>
  <pageMargins left="0.25" right="0.25" top="0.75" bottom="0.75" header="0.511811023622047" footer="0.3"/>
  <pageSetup fitToHeight="9" orientation="landscape" horizontalDpi="300" verticalDpi="300"/>
  <headerFooter>
    <oddFooter>&amp;L© Pritchett, LP&amp;CMergerIntegration.com&amp;RPage &amp;P</oddFooter>
  </headerFooter>
  <drawing r:id="rId1"/>
  <tableParts count="1">
    <tablePart r:id="rId2"/>
  </tablePart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 Synergy Tracker</vt:lpstr>
      <vt:lpstr>OH Synergies</vt:lpstr>
      <vt:lpstr>RIF </vt:lpstr>
      <vt:lpstr>'OH Synergies'!Print_Area</vt:lpstr>
      <vt:lpstr>'OH Synergies'!Print_Titles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Gregg Brown</dc:creator>
  <dc:description/>
  <cp:lastModifiedBy>Joseph Aberger</cp:lastModifiedBy>
  <cp:revision>0</cp:revision>
  <cp:lastPrinted>2023-03-28T20:56:08Z</cp:lastPrinted>
  <dcterms:created xsi:type="dcterms:W3CDTF">2015-11-27T15:31:33Z</dcterms:created>
  <dcterms:modified xsi:type="dcterms:W3CDTF">2026-08-23T16:44:55Z</dcterms:modified>
  <dc:language>en-US</dc:language>
</cp:coreProperties>
</file>